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strumen Verfikasi Semua" sheetId="1" r:id="rId1"/>
    <sheet name="ID Paket Keahlian" sheetId="2" r:id="rId2"/>
    <sheet name="absensi" sheetId="3" r:id="rId3"/>
  </sheets>
  <definedNames>
    <definedName name="_xlnm.Print_Titles" localSheetId="0">('Instrumen Verfikasi Semua'!$A:$D,'Instrumen Verfikasi Semua'!$7:$10)</definedName>
    <definedName name="_xlnm._FilterDatabase" localSheetId="0" hidden="1">'Instrumen Verfikasi Semua'!$A$10:$AL$10</definedName>
    <definedName name="_xlnm.Print_Titles" localSheetId="2">'absensi'!$7:$8</definedName>
  </definedNames>
  <calcPr fullCalcOnLoad="1"/>
</workbook>
</file>

<file path=xl/sharedStrings.xml><?xml version="1.0" encoding="utf-8"?>
<sst xmlns="http://schemas.openxmlformats.org/spreadsheetml/2006/main" count="679" uniqueCount="422">
  <si>
    <t>INSTRUMEN  VERIFIKASI WILAYAH</t>
  </si>
  <si>
    <t>TAHUN ANGGARAN 2014</t>
  </si>
  <si>
    <t xml:space="preserve">Provinsi                                                </t>
  </si>
  <si>
    <t xml:space="preserve">:   </t>
  </si>
  <si>
    <t xml:space="preserve">Kabupaten/Kota                                 </t>
  </si>
  <si>
    <t>:</t>
  </si>
  <si>
    <t xml:space="preserve">Alamat/Telepon Kantor                     </t>
  </si>
  <si>
    <t xml:space="preserve">Contact Person/HP                             </t>
  </si>
  <si>
    <t>No</t>
  </si>
  <si>
    <t>ID SMK</t>
  </si>
  <si>
    <t>Nama SMK</t>
  </si>
  <si>
    <t>Usulan Kategori Sekolah (Rujukan/ Reguler/ Aliansi/ Pesantren/ P&amp;PB/ 3T&amp;K4/ Baru)</t>
  </si>
  <si>
    <t>Tahun Pelajaran 2013/2014</t>
  </si>
  <si>
    <t>Jumlah Guru Produktif</t>
  </si>
  <si>
    <t>Jumlah Ruang Teori</t>
  </si>
  <si>
    <t>Jumlah RPS /Kolam/ KJA/ Hotel</t>
  </si>
  <si>
    <t>Jumlah Lab</t>
  </si>
  <si>
    <t>Jumlah Perpus</t>
  </si>
  <si>
    <t>Jumlah Ruang Serba guna/ Aula/ Seni Budaya</t>
  </si>
  <si>
    <t>Kapasitas Asrama (orang)</t>
  </si>
  <si>
    <t>Jumlah Ruang Rusak (Sedang dan Berat)</t>
  </si>
  <si>
    <t>Luas Lahan/ Tempat Siap Bangun (m2)</t>
  </si>
  <si>
    <t>Bukti Kepemilikan lahan atas Nama Pemerintah Daerah/ Sekolah/ Yayasan (Ada/Tidak)</t>
  </si>
  <si>
    <t xml:space="preserve">Infrastruktur </t>
  </si>
  <si>
    <t>Jenis Lapangan Olahraga (jenis)</t>
  </si>
  <si>
    <t>Jumlah Alat ( Set per Ruang Praktik)</t>
  </si>
  <si>
    <t>Jumlah Jenis Unit Produksi/ Teaching Factory yang Dimiliki</t>
  </si>
  <si>
    <t>Kekurangan/ Usulan Bantuan Tahun 2014 dan/atau 2015</t>
  </si>
  <si>
    <t>ID Kec</t>
  </si>
  <si>
    <t>Provinsi</t>
  </si>
  <si>
    <t>Kabupaten/Kota</t>
  </si>
  <si>
    <t>Jumlah Siswa Mendaftar</t>
  </si>
  <si>
    <t>Jumlah Siswa Diterima</t>
  </si>
  <si>
    <t>Jumlah Siswa</t>
  </si>
  <si>
    <t>Jumlah Paket Keahlian</t>
  </si>
  <si>
    <t>Paket Keahlian dengan Siswa Terbanyak (ID Paket Keahlian)</t>
  </si>
  <si>
    <t>Jumlah Rombel</t>
  </si>
  <si>
    <t>Listrik (watt)</t>
  </si>
  <si>
    <t>Bandwidth Internet (Mbps)</t>
  </si>
  <si>
    <t>RKB (Ruang)</t>
  </si>
  <si>
    <t>RKB Bertingkat (Ruang)</t>
  </si>
  <si>
    <t>Rehabilitasi (Ruang)</t>
  </si>
  <si>
    <t>RPS/ Kolam/ KJA/ Hotel (Ruang)</t>
  </si>
  <si>
    <t>Perpustakaan (Ruang)</t>
  </si>
  <si>
    <t>Ruang Serbaguna/ Aula/ Seni Budaya (Ruang)</t>
  </si>
  <si>
    <t>Peralatan Praktik (Set)</t>
  </si>
  <si>
    <t>Peralatan Kesenian (Set)</t>
  </si>
  <si>
    <t>Peralatan Olahraga (Set)</t>
  </si>
  <si>
    <t xml:space="preserve"> BSM (Siswa)</t>
  </si>
  <si>
    <t>001</t>
  </si>
  <si>
    <t>008</t>
  </si>
  <si>
    <t>002</t>
  </si>
  <si>
    <t>003</t>
  </si>
  <si>
    <t>004</t>
  </si>
  <si>
    <t>009</t>
  </si>
  <si>
    <t>007</t>
  </si>
  <si>
    <t>010</t>
  </si>
  <si>
    <t>011</t>
  </si>
  <si>
    <t>012</t>
  </si>
  <si>
    <t>0871020001</t>
  </si>
  <si>
    <t>087102</t>
  </si>
  <si>
    <t>SMK SEMEN PADANG</t>
  </si>
  <si>
    <t>SUMATERA BARAT</t>
  </si>
  <si>
    <t>KOTA PADANG</t>
  </si>
  <si>
    <t>Reguler</t>
  </si>
  <si>
    <t>013</t>
  </si>
  <si>
    <t>Yayasan</t>
  </si>
  <si>
    <t>5000 - 15.000 Watt</t>
  </si>
  <si>
    <t>0871030001</t>
  </si>
  <si>
    <t>087103</t>
  </si>
  <si>
    <t>SMK NEGERI 7 PADANG</t>
  </si>
  <si>
    <t>069</t>
  </si>
  <si>
    <t>Lainnya</t>
  </si>
  <si>
    <t>&gt; 15.000 Watt</t>
  </si>
  <si>
    <t>0871030002</t>
  </si>
  <si>
    <t>SMK NEGERI 8 PADANG</t>
  </si>
  <si>
    <t>043</t>
  </si>
  <si>
    <t>Pemerintah</t>
  </si>
  <si>
    <t>&lt; 900 Watt</t>
  </si>
  <si>
    <t>0871030003</t>
  </si>
  <si>
    <t>SMK NEGERI 4 PADANG</t>
  </si>
  <si>
    <t>065</t>
  </si>
  <si>
    <t>0871040001</t>
  </si>
  <si>
    <t>087104</t>
  </si>
  <si>
    <t>SMK MEDIA UTAMA PADANG</t>
  </si>
  <si>
    <t>2.200 - 5000 Watt</t>
  </si>
  <si>
    <t>0871040002</t>
  </si>
  <si>
    <t>SMK CITRA UTAMA PADANG</t>
  </si>
  <si>
    <t>900 - 2.200 Watt</t>
  </si>
  <si>
    <t>0871040003</t>
  </si>
  <si>
    <t>SMK DEK BUSINESS SCHOOL PADANG</t>
  </si>
  <si>
    <t>0871040004</t>
  </si>
  <si>
    <t>SMK DHUAFA NUSANTARA PADANG</t>
  </si>
  <si>
    <t>0871050001</t>
  </si>
  <si>
    <t>087105</t>
  </si>
  <si>
    <t>SMK PERBANKAN PADANG</t>
  </si>
  <si>
    <t>0871050002</t>
  </si>
  <si>
    <t>SMK TRI ABDI PEMBANGUNAN PADANG</t>
  </si>
  <si>
    <t>0871050003</t>
  </si>
  <si>
    <t>SMK NEGERI 6 PADANG</t>
  </si>
  <si>
    <t>Rujukan</t>
  </si>
  <si>
    <t>064</t>
  </si>
  <si>
    <t>0871050004</t>
  </si>
  <si>
    <t>SMK PGRI PADANG</t>
  </si>
  <si>
    <t>0871050005</t>
  </si>
  <si>
    <t>SMK KARTIKA I.2 PADANG</t>
  </si>
  <si>
    <t>0871050007</t>
  </si>
  <si>
    <t>SMK TD KOSGORO 1 PADANG</t>
  </si>
  <si>
    <t>0871050008</t>
  </si>
  <si>
    <t>SMK KARTIKA I.1 PADANG</t>
  </si>
  <si>
    <t>0871050009</t>
  </si>
  <si>
    <t>SMK MUHAMMADIYAH 1 PADANG</t>
  </si>
  <si>
    <t>0871050010</t>
  </si>
  <si>
    <t>SMK TD KOSGORO 2 PADANG</t>
  </si>
  <si>
    <t>0871050013</t>
  </si>
  <si>
    <t>SMK NEGERI 2 PADANG</t>
  </si>
  <si>
    <t>063</t>
  </si>
  <si>
    <t>0871060001</t>
  </si>
  <si>
    <t>087106</t>
  </si>
  <si>
    <t>SMK PELAYARAN PADANG</t>
  </si>
  <si>
    <t>098</t>
  </si>
  <si>
    <t>0871060002</t>
  </si>
  <si>
    <t>SMK NUSATAMA PADANG</t>
  </si>
  <si>
    <t>0871060003</t>
  </si>
  <si>
    <t>SMK TARUNA 1 PADANG</t>
  </si>
  <si>
    <t>0871060004</t>
  </si>
  <si>
    <t>SMK NEGERI 9 PADANG</t>
  </si>
  <si>
    <t>0871060005</t>
  </si>
  <si>
    <t>SMK NEGERI 3 PADANG</t>
  </si>
  <si>
    <t>0871060006</t>
  </si>
  <si>
    <t>SMK TARUNA 2 PADANG</t>
  </si>
  <si>
    <t>0871060011</t>
  </si>
  <si>
    <t>SMK NASIONAL PADANG</t>
  </si>
  <si>
    <t>0871060012</t>
  </si>
  <si>
    <t>SMK SMTI PADANG</t>
  </si>
  <si>
    <t>042</t>
  </si>
  <si>
    <t>0871070001</t>
  </si>
  <si>
    <t>087107</t>
  </si>
  <si>
    <t>SMK ADZKIA PADANG</t>
  </si>
  <si>
    <t>0871070002</t>
  </si>
  <si>
    <t>SMK ELEKTRO PRATAMA PADANG</t>
  </si>
  <si>
    <t>055</t>
  </si>
  <si>
    <t>0871070003</t>
  </si>
  <si>
    <t>SMK TEKNOLOGI PLUS PADANG</t>
  </si>
  <si>
    <t>0871070004</t>
  </si>
  <si>
    <t>SMK TAMAN SISWA PADANG</t>
  </si>
  <si>
    <t>0871070005</t>
  </si>
  <si>
    <t>SMK NEGERI 5 PADANG</t>
  </si>
  <si>
    <t>0871090001</t>
  </si>
  <si>
    <t>087109</t>
  </si>
  <si>
    <t>SMK NEGERI 1 PADANG</t>
  </si>
  <si>
    <t>0871090003</t>
  </si>
  <si>
    <t>SMK PROFESIONAL PADANG</t>
  </si>
  <si>
    <t>0871090004</t>
  </si>
  <si>
    <t>SMK NEGERI 1 SUMATERA BARAT</t>
  </si>
  <si>
    <t>0871100001</t>
  </si>
  <si>
    <t>087110</t>
  </si>
  <si>
    <t>SMK ANALIS KIMIA PADANG</t>
  </si>
  <si>
    <t>041</t>
  </si>
  <si>
    <t>0871110001</t>
  </si>
  <si>
    <t>087111</t>
  </si>
  <si>
    <t>SMK NEGERI 10 PADANG</t>
  </si>
  <si>
    <t>092</t>
  </si>
  <si>
    <t>0871110002</t>
  </si>
  <si>
    <t>SMK PENERBANGAN ANGKASA NASIONAL</t>
  </si>
  <si>
    <t>019</t>
  </si>
  <si>
    <t>0871110004</t>
  </si>
  <si>
    <t>SMK  PERTANIAN PEMBANGUNAN( SMK-SPP) NEGERI PA</t>
  </si>
  <si>
    <t>0871110005</t>
  </si>
  <si>
    <t>SMK LABOR PADANG</t>
  </si>
  <si>
    <t>TOTAL</t>
  </si>
  <si>
    <t>.........., ................. 2014</t>
  </si>
  <si>
    <t>PETUGAS VERIFIKASI</t>
  </si>
  <si>
    <t xml:space="preserve">KEPALA DINAS PENDIDIKAN </t>
  </si>
  <si>
    <t>………………………………………………………………</t>
  </si>
  <si>
    <t>...............................</t>
  </si>
  <si>
    <t>NIP.</t>
  </si>
  <si>
    <t>DAFTAR PAKET KEAHLIAN SPEKTRUM 2013</t>
  </si>
  <si>
    <t>KODE</t>
  </si>
  <si>
    <t>1.1.1    Teknik Konstruksi Baja</t>
  </si>
  <si>
    <t>1.1.2    Teknik Konstruksi Kayu</t>
  </si>
  <si>
    <t>1.1.3    Tekniok Konstruksi Batu dan Beton</t>
  </si>
  <si>
    <t>1.1.4    Teknik Gambar Bangunan</t>
  </si>
  <si>
    <t>1.2.1    Teknik Furnitur</t>
  </si>
  <si>
    <t>005</t>
  </si>
  <si>
    <t>1.3.1    Teknik Plambing dan Sanitasi</t>
  </si>
  <si>
    <t>006</t>
  </si>
  <si>
    <t>1.4.1    Geomatika</t>
  </si>
  <si>
    <t>1.5.1    Teknik Pembangkit Tenaga Listrik</t>
  </si>
  <si>
    <t>1.5.2    Teknik Jaringan Tenaga Listrik</t>
  </si>
  <si>
    <t>1.5.3    Teknik Instalasi Pemanfaatan Tenaga Listrik</t>
  </si>
  <si>
    <t>1.5.4    Teknik Otomasi Industri</t>
  </si>
  <si>
    <t>1.5.5    Teknik Pendingin dan Tata Udara</t>
  </si>
  <si>
    <t>1.6.1    Teknik Pemesinan</t>
  </si>
  <si>
    <t>1.6.2    Teknik Pengelasan</t>
  </si>
  <si>
    <t>014</t>
  </si>
  <si>
    <t>1.6.3    Teknik Fabrikasi Logam</t>
  </si>
  <si>
    <t>015</t>
  </si>
  <si>
    <t>1.6.4    Teknik Pengecoran Logam</t>
  </si>
  <si>
    <t>016</t>
  </si>
  <si>
    <t>1.6.5    Teknik Pemeliharaan Mekanik Industri</t>
  </si>
  <si>
    <t>017</t>
  </si>
  <si>
    <t>1.6.6    Teknik Gambar Mesin</t>
  </si>
  <si>
    <t>018</t>
  </si>
  <si>
    <t>1.7.1    Pemeliharaan dan Perbaikan Motor dan Rangka Pesawat Udara (Airframe Power Plant)</t>
  </si>
  <si>
    <t>1.7.2    Pemesinan Pesawat Udara (Aircraft Machining)</t>
  </si>
  <si>
    <t>020</t>
  </si>
  <si>
    <t>1.7.3    Konstruksi Badan Pesawat Udara (Aircraft Sheet Metal Forming)</t>
  </si>
  <si>
    <t>021</t>
  </si>
  <si>
    <t>1.7.4    Konstruksi Rangka Pesawat Udara (Airframe Mechanics)</t>
  </si>
  <si>
    <t>022</t>
  </si>
  <si>
    <t>1.7.5    Kelistrikan Pesawat Udara (Aircraft Electricity)</t>
  </si>
  <si>
    <t>023</t>
  </si>
  <si>
    <t>1.7.6    Elektronika Pesawat Udara (Aviation Electronis)</t>
  </si>
  <si>
    <t>024</t>
  </si>
  <si>
    <t>1.7.7    Pemeliharaan dan Perbaikan Instrumen Elektronika Pesawat Udara (Electrical Avionics)</t>
  </si>
  <si>
    <t>025</t>
  </si>
  <si>
    <t>1.8.1    Persiapan Grafika</t>
  </si>
  <si>
    <t>026</t>
  </si>
  <si>
    <t>1.8.2    Produksi Grafika</t>
  </si>
  <si>
    <t>027</t>
  </si>
  <si>
    <t>1.9.1    Teknik Instrumentasi Logam</t>
  </si>
  <si>
    <t>028</t>
  </si>
  <si>
    <t>1.9.2    Kontrol Proses</t>
  </si>
  <si>
    <t>029</t>
  </si>
  <si>
    <t>1.9.3    Kontrol Mekanik</t>
  </si>
  <si>
    <t>030</t>
  </si>
  <si>
    <t>1.10.1     Teknik Pelayanan Produksi</t>
  </si>
  <si>
    <t>031</t>
  </si>
  <si>
    <t>1.10.2     Teknik Pergudangan</t>
  </si>
  <si>
    <t>032</t>
  </si>
  <si>
    <t>1.11.1    Teknik Pemintalan Serat Buatan</t>
  </si>
  <si>
    <t>033</t>
  </si>
  <si>
    <t>1.11.2    Teknik Pembuatan Benang</t>
  </si>
  <si>
    <t>034</t>
  </si>
  <si>
    <t>1.11.3    Teknik Pembuatan Kain</t>
  </si>
  <si>
    <t>035</t>
  </si>
  <si>
    <t>1.11.4    Teknik Penyempurnaan Tekstil</t>
  </si>
  <si>
    <t>036</t>
  </si>
  <si>
    <t>1.12.1    Teknik Produksi Minyak dan Gas</t>
  </si>
  <si>
    <t>037</t>
  </si>
  <si>
    <t>1.12.2    Teknik Pemboran Minyak dan Gas</t>
  </si>
  <si>
    <t>038</t>
  </si>
  <si>
    <t>1.12.3    Teknik Pengolahan Minyak, Gas dan Petrokimia</t>
  </si>
  <si>
    <t>039</t>
  </si>
  <si>
    <t>1.13.1    Geologi Pertambangan</t>
  </si>
  <si>
    <t>040</t>
  </si>
  <si>
    <t>1.14.1    Kimia Analisis</t>
  </si>
  <si>
    <t>1.14.2    Kimia Industri</t>
  </si>
  <si>
    <t>1.15.1    Teknik Kendaraan Ringan</t>
  </si>
  <si>
    <t>1.15.2    Teknik Sepeda Motor</t>
  </si>
  <si>
    <t>044</t>
  </si>
  <si>
    <t>1.15.3    Teknik Alat Berat</t>
  </si>
  <si>
    <t>045</t>
  </si>
  <si>
    <t>1.15.4    Teknik Perbaikan Bodi Otomotif</t>
  </si>
  <si>
    <t>046</t>
  </si>
  <si>
    <t>1.16.1    Teknik Konstruksi Kapal Baja</t>
  </si>
  <si>
    <t>047</t>
  </si>
  <si>
    <t>1.16.2    Teknik Konstruksi Kapal Kayu</t>
  </si>
  <si>
    <t>048</t>
  </si>
  <si>
    <t>1.16.3    Teknik Konstruksi Kapal Fiberglass</t>
  </si>
  <si>
    <t>049</t>
  </si>
  <si>
    <t>1.16.4    Teknik Instalasi Pemesinan Kapal</t>
  </si>
  <si>
    <t>050</t>
  </si>
  <si>
    <t>1.16.5    Teknik Pengelasan Kapal</t>
  </si>
  <si>
    <t>051</t>
  </si>
  <si>
    <t>1.16.6    Kelistrikan Kapal</t>
  </si>
  <si>
    <t>052</t>
  </si>
  <si>
    <t>1.16.7    Teknik Gambar Rancang Bangun Kapal</t>
  </si>
  <si>
    <t>053</t>
  </si>
  <si>
    <t>1.16.8    Interior Kapal</t>
  </si>
  <si>
    <t>054</t>
  </si>
  <si>
    <t>1.17.1    Teknik Audio Video</t>
  </si>
  <si>
    <t>1.17.2    Teknik Elektronika Industri</t>
  </si>
  <si>
    <t>056</t>
  </si>
  <si>
    <t>1.17.3    Teknik Elektronika Komunikasi</t>
  </si>
  <si>
    <t>057</t>
  </si>
  <si>
    <t>1.17.4    Teknik Mekatronika</t>
  </si>
  <si>
    <t>058</t>
  </si>
  <si>
    <t>1.17.5    Teknik Ototronik</t>
  </si>
  <si>
    <t>059</t>
  </si>
  <si>
    <t>1.18.1    Teknik Energi Hidro</t>
  </si>
  <si>
    <t>060</t>
  </si>
  <si>
    <t>1.18.2    Teknik Energi Surya dan Angin</t>
  </si>
  <si>
    <t>061</t>
  </si>
  <si>
    <t>1.18.3    Teknik Energi Biomassa</t>
  </si>
  <si>
    <t>062</t>
  </si>
  <si>
    <t>2.1.1      Rekayasa Perangkat Lunak</t>
  </si>
  <si>
    <t>2.1.2      Teknik Komputer dan Jaringan</t>
  </si>
  <si>
    <t>2.1.3      Multimedia</t>
  </si>
  <si>
    <t>2.2.1      Teknik Transmisi Telekomunikasi</t>
  </si>
  <si>
    <t>066</t>
  </si>
  <si>
    <t>2.2.2      Teknik Suitsing</t>
  </si>
  <si>
    <t>067</t>
  </si>
  <si>
    <t>2.2.3      Teknik Jaringan Akses</t>
  </si>
  <si>
    <t>068</t>
  </si>
  <si>
    <t>2.3.1      Teknik Produksi dan Penyiaran Program Radio dan Pertelevisian</t>
  </si>
  <si>
    <t>3.1.1      Keperawatan</t>
  </si>
  <si>
    <t>070</t>
  </si>
  <si>
    <t>3.1.2      Keperawatan Gigi</t>
  </si>
  <si>
    <t>071</t>
  </si>
  <si>
    <t>3.1.3      Analis Kesehatan</t>
  </si>
  <si>
    <t>072</t>
  </si>
  <si>
    <t>3.1.4      Farmasi</t>
  </si>
  <si>
    <t>073</t>
  </si>
  <si>
    <t>3.1.5      Farmasi Industri</t>
  </si>
  <si>
    <t>074</t>
  </si>
  <si>
    <t>3.2.1      Pekerjaan Sosial</t>
  </si>
  <si>
    <t>075</t>
  </si>
  <si>
    <t>4.1.1      Agribisnis Tanaman Pangan dan Hortikultura</t>
  </si>
  <si>
    <t>076</t>
  </si>
  <si>
    <t>4.1.2      Agribisnis Tanaman Perkebunan</t>
  </si>
  <si>
    <t>077</t>
  </si>
  <si>
    <t>4.1.3      Agribisnis Perbenihan dan Kultur Jaringan Tanaman</t>
  </si>
  <si>
    <t>078</t>
  </si>
  <si>
    <t>4.2.1      Agribisnis Ternak Ruminansia</t>
  </si>
  <si>
    <t>079</t>
  </si>
  <si>
    <t>4.2.2      Agribisnis Ternak Unggas</t>
  </si>
  <si>
    <t>080</t>
  </si>
  <si>
    <t>4.2.3      Agribisnis Aneka Ternak</t>
  </si>
  <si>
    <t>081</t>
  </si>
  <si>
    <t>4.3.1      Kesehatan Hewan</t>
  </si>
  <si>
    <t>082</t>
  </si>
  <si>
    <t>4.4.1      Teknologi Pengolahan Hasil Pertanian</t>
  </si>
  <si>
    <t>083</t>
  </si>
  <si>
    <t>4.4.2      Teknologi Pengolahan Hasil Perikanan</t>
  </si>
  <si>
    <t>084</t>
  </si>
  <si>
    <t>4.4.3      Pengawasan Mutu Hasil Pertanian dan Perikanan</t>
  </si>
  <si>
    <t>085</t>
  </si>
  <si>
    <t>4.5.1      Alat Mesin Pertanian</t>
  </si>
  <si>
    <t>086</t>
  </si>
  <si>
    <t>4.5.2      Teknik Tanah dan Air</t>
  </si>
  <si>
    <t>087</t>
  </si>
  <si>
    <t>4.6.1      Teknik Inventarisasi dan Pemetaan Hutan</t>
  </si>
  <si>
    <t>088</t>
  </si>
  <si>
    <t>4.6.2      Teknik Konservasi Sumberdaya Hutan</t>
  </si>
  <si>
    <t>089</t>
  </si>
  <si>
    <t>4.6.3      Teknik Rehabilitasi dan Reklamasi Hutan</t>
  </si>
  <si>
    <t>090</t>
  </si>
  <si>
    <t>4.6.4      Teknik Produksi Hasil Hutan</t>
  </si>
  <si>
    <t>091</t>
  </si>
  <si>
    <t>5.1.1      Nautika Kapal Penangkap Ikan</t>
  </si>
  <si>
    <t>5.1.2      Teknika Kapal Penangkap Ikan</t>
  </si>
  <si>
    <t>093</t>
  </si>
  <si>
    <t>5.2.1      Budidaya Perikanan</t>
  </si>
  <si>
    <t>094</t>
  </si>
  <si>
    <t>5.2.2      Budidaya Krustacea</t>
  </si>
  <si>
    <t>095</t>
  </si>
  <si>
    <t>5.2.3      Budidaya Kekerangan</t>
  </si>
  <si>
    <t>096</t>
  </si>
  <si>
    <t>5.2.4      Budidaya Rumput Laut</t>
  </si>
  <si>
    <t>097</t>
  </si>
  <si>
    <t>5.3.1      Nautika Kapal Niaga</t>
  </si>
  <si>
    <t>5.3.2      Teknika Kapal Niaga</t>
  </si>
  <si>
    <t>099</t>
  </si>
  <si>
    <t>6.1.1      Administrasi Perkantoran</t>
  </si>
  <si>
    <t>100</t>
  </si>
  <si>
    <t>6.2.1      Akuntansi</t>
  </si>
  <si>
    <t>101</t>
  </si>
  <si>
    <t>6.2.2      Perbankan</t>
  </si>
  <si>
    <t>102</t>
  </si>
  <si>
    <t>6.2.3      Perbankan Syariah</t>
  </si>
  <si>
    <t>103</t>
  </si>
  <si>
    <t>6.3.1      Pemasaran</t>
  </si>
  <si>
    <t>104</t>
  </si>
  <si>
    <t>7.1.1      Usaha Perjalanan Wisata</t>
  </si>
  <si>
    <t>105</t>
  </si>
  <si>
    <t>7.1.2      Akomodasi Perhotelan</t>
  </si>
  <si>
    <t>106</t>
  </si>
  <si>
    <t>7.2.1      Jasa Boga</t>
  </si>
  <si>
    <t>107</t>
  </si>
  <si>
    <t>7.2.2      Patiseri</t>
  </si>
  <si>
    <t>108</t>
  </si>
  <si>
    <t>7.3.1      Tata Kecantikan Rambut</t>
  </si>
  <si>
    <t>109</t>
  </si>
  <si>
    <t>7.3.2      Tata Kecantikan Kulit</t>
  </si>
  <si>
    <t>110</t>
  </si>
  <si>
    <t>7.4.1      Tata Busana</t>
  </si>
  <si>
    <t>111</t>
  </si>
  <si>
    <t>8.1.1      Seni Lukis</t>
  </si>
  <si>
    <t>112</t>
  </si>
  <si>
    <t>8.1.2      Seni Patung</t>
  </si>
  <si>
    <t>113</t>
  </si>
  <si>
    <t>8.1.3      Desain Komunikasi Visual</t>
  </si>
  <si>
    <t>114</t>
  </si>
  <si>
    <t>8.1.4      Desain Interior</t>
  </si>
  <si>
    <t>115</t>
  </si>
  <si>
    <t>8.1.5      Animasi</t>
  </si>
  <si>
    <t>116</t>
  </si>
  <si>
    <t>8.2.1      Desain dan Produksi Kriya Tekstil</t>
  </si>
  <si>
    <t>117</t>
  </si>
  <si>
    <t>8.2.2      Desain dan Produksi Kriya Kulit</t>
  </si>
  <si>
    <t>118</t>
  </si>
  <si>
    <t>8.2.3      Desain dan Produksi Kriya Keramik</t>
  </si>
  <si>
    <t>119</t>
  </si>
  <si>
    <t>8.2.4      Desain dan Produksi Kriya Logam</t>
  </si>
  <si>
    <t>120</t>
  </si>
  <si>
    <t>8.2.5      Desain dan Produksi Kriya Kayu</t>
  </si>
  <si>
    <t>121</t>
  </si>
  <si>
    <t>9.1.1      Seni Musik Klasik</t>
  </si>
  <si>
    <t>122</t>
  </si>
  <si>
    <t>9.1.2      Seni Musik Non Klasik</t>
  </si>
  <si>
    <t>123</t>
  </si>
  <si>
    <t>9.2.1      Seni Tari</t>
  </si>
  <si>
    <t>124</t>
  </si>
  <si>
    <t>9.3.1      Seni Karawitan</t>
  </si>
  <si>
    <t>125</t>
  </si>
  <si>
    <t>9.4.1      Seni Pedalangan</t>
  </si>
  <si>
    <t>126</t>
  </si>
  <si>
    <t>9.5.1      Pemeranan</t>
  </si>
  <si>
    <t>127</t>
  </si>
  <si>
    <t>9.5.2      Tata Artistik</t>
  </si>
  <si>
    <t>128</t>
  </si>
  <si>
    <t>DAFTAR HADIR PESERTA</t>
  </si>
  <si>
    <t>VERIFIKASI WILAYAH</t>
  </si>
  <si>
    <t>PROVINSI</t>
  </si>
  <si>
    <t>KABUPATEN/KOTA</t>
  </si>
  <si>
    <t>NAMA SEKOLAH</t>
  </si>
  <si>
    <t>NAMA KEPALA SEKOLAH/ YANG MEWAKILI</t>
  </si>
  <si>
    <t>TELEPON</t>
  </si>
  <si>
    <t>KEHADIRAN</t>
  </si>
  <si>
    <t>Tgl: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</si>
</sst>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_);_(* \(#,##0\);_(* \-_);_(@_)"/>
    <numFmt numFmtId="166" formatCode="0"/>
    <numFmt numFmtId="167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6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Border="1" applyAlignment="1">
      <alignment/>
    </xf>
    <xf numFmtId="164" fontId="4" fillId="3" borderId="0" xfId="0" applyFont="1" applyFill="1" applyBorder="1" applyAlignment="1">
      <alignment horizontal="left"/>
    </xf>
    <xf numFmtId="164" fontId="4" fillId="3" borderId="0" xfId="0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left"/>
    </xf>
    <xf numFmtId="164" fontId="5" fillId="3" borderId="0" xfId="0" applyFont="1" applyFill="1" applyBorder="1" applyAlignment="1">
      <alignment/>
    </xf>
    <xf numFmtId="164" fontId="3" fillId="3" borderId="0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left"/>
    </xf>
    <xf numFmtId="164" fontId="4" fillId="3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6" fillId="4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6" fillId="2" borderId="4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6" fillId="4" borderId="3" xfId="0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textRotation="90" wrapText="1"/>
    </xf>
    <xf numFmtId="164" fontId="4" fillId="4" borderId="5" xfId="0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164" fontId="4" fillId="4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6" fontId="8" fillId="0" borderId="2" xfId="21" applyNumberFormat="1" applyFont="1" applyBorder="1" applyAlignment="1">
      <alignment vertical="center" wrapText="1"/>
      <protection/>
    </xf>
    <xf numFmtId="166" fontId="8" fillId="2" borderId="2" xfId="21" applyNumberFormat="1" applyFont="1" applyFill="1" applyBorder="1" applyAlignment="1">
      <alignment vertical="center" wrapText="1"/>
      <protection/>
    </xf>
    <xf numFmtId="166" fontId="8" fillId="0" borderId="2" xfId="22" applyNumberFormat="1" applyFont="1" applyBorder="1" applyAlignment="1">
      <alignment vertical="center" wrapText="1"/>
      <protection/>
    </xf>
    <xf numFmtId="166" fontId="8" fillId="0" borderId="2" xfId="22" applyNumberFormat="1" applyFont="1" applyBorder="1" applyAlignment="1">
      <alignment horizontal="center" vertical="center" wrapText="1"/>
      <protection/>
    </xf>
    <xf numFmtId="166" fontId="5" fillId="0" borderId="2" xfId="0" applyNumberFormat="1" applyFont="1" applyBorder="1" applyAlignment="1">
      <alignment horizontal="center" vertical="center" wrapText="1"/>
    </xf>
    <xf numFmtId="166" fontId="9" fillId="0" borderId="2" xfId="22" applyNumberFormat="1" applyFont="1" applyBorder="1" applyAlignment="1">
      <alignment horizontal="center" vertical="center" wrapText="1"/>
      <protection/>
    </xf>
    <xf numFmtId="164" fontId="5" fillId="0" borderId="0" xfId="0" applyFont="1" applyAlignment="1">
      <alignment vertical="center" wrapText="1"/>
    </xf>
    <xf numFmtId="166" fontId="5" fillId="3" borderId="2" xfId="0" applyNumberFormat="1" applyFont="1" applyFill="1" applyBorder="1" applyAlignment="1">
      <alignment horizontal="center" vertical="center"/>
    </xf>
    <xf numFmtId="166" fontId="8" fillId="0" borderId="2" xfId="21" applyNumberFormat="1" applyFont="1" applyBorder="1" applyAlignment="1">
      <alignment vertical="center"/>
      <protection/>
    </xf>
    <xf numFmtId="166" fontId="8" fillId="2" borderId="2" xfId="21" applyNumberFormat="1" applyFont="1" applyFill="1" applyBorder="1" applyAlignment="1">
      <alignment vertical="center"/>
      <protection/>
    </xf>
    <xf numFmtId="166" fontId="8" fillId="0" borderId="2" xfId="22" applyNumberFormat="1" applyFont="1" applyBorder="1" applyAlignment="1">
      <alignment vertical="center"/>
      <protection/>
    </xf>
    <xf numFmtId="166" fontId="8" fillId="0" borderId="2" xfId="22" applyNumberFormat="1" applyFont="1" applyBorder="1" applyAlignment="1">
      <alignment horizontal="center" vertical="center"/>
      <protection/>
    </xf>
    <xf numFmtId="166" fontId="5" fillId="0" borderId="2" xfId="0" applyNumberFormat="1" applyFont="1" applyBorder="1" applyAlignment="1">
      <alignment horizontal="center" vertical="center"/>
    </xf>
    <xf numFmtId="166" fontId="9" fillId="0" borderId="2" xfId="22" applyNumberFormat="1" applyFont="1" applyBorder="1" applyAlignment="1">
      <alignment horizontal="center" vertical="center"/>
      <protection/>
    </xf>
    <xf numFmtId="164" fontId="5" fillId="0" borderId="0" xfId="0" applyFont="1" applyAlignment="1">
      <alignment vertical="center"/>
    </xf>
    <xf numFmtId="166" fontId="8" fillId="0" borderId="2" xfId="21" applyNumberFormat="1" applyFont="1" applyBorder="1" applyAlignment="1">
      <alignment horizontal="center" vertical="center"/>
      <protection/>
    </xf>
    <xf numFmtId="164" fontId="6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10" fillId="0" borderId="0" xfId="22" applyNumberFormat="1" applyFont="1" applyFill="1" applyBorder="1">
      <alignment/>
      <protection/>
    </xf>
    <xf numFmtId="164" fontId="8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/>
    </xf>
    <xf numFmtId="166" fontId="8" fillId="0" borderId="0" xfId="0" applyNumberFormat="1" applyFont="1" applyBorder="1" applyAlignment="1">
      <alignment horizontal="left" vertical="center"/>
    </xf>
    <xf numFmtId="164" fontId="5" fillId="0" borderId="0" xfId="0" applyFont="1" applyAlignment="1">
      <alignment/>
    </xf>
    <xf numFmtId="164" fontId="6" fillId="5" borderId="2" xfId="0" applyFont="1" applyFill="1" applyBorder="1" applyAlignment="1">
      <alignment horizontal="center" vertical="center"/>
    </xf>
    <xf numFmtId="164" fontId="6" fillId="5" borderId="2" xfId="0" applyFont="1" applyFill="1" applyBorder="1" applyAlignment="1">
      <alignment vertical="center"/>
    </xf>
    <xf numFmtId="164" fontId="0" fillId="0" borderId="2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6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 vertical="center"/>
    </xf>
    <xf numFmtId="164" fontId="0" fillId="0" borderId="2" xfId="0" applyFont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vertical="center"/>
    </xf>
    <xf numFmtId="164" fontId="0" fillId="0" borderId="0" xfId="0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[0] 2" xfId="20"/>
    <cellStyle name="Normal 2" xfId="21"/>
    <cellStyle name="Normal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view="pageBreakPreview" zoomScaleNormal="70" zoomScaleSheetLayoutView="100" workbookViewId="0" topLeftCell="A1">
      <pane xSplit="4" ySplit="10" topLeftCell="E26" activePane="bottomRight" state="frozen"/>
      <selection pane="topLeft" activeCell="A1" sqref="A1"/>
      <selection pane="topRight" activeCell="E1" sqref="E1"/>
      <selection pane="bottomLeft" activeCell="A26" sqref="A26"/>
      <selection pane="bottomRight" activeCell="L10" sqref="L10"/>
    </sheetView>
  </sheetViews>
  <sheetFormatPr defaultColWidth="9.140625" defaultRowHeight="15"/>
  <cols>
    <col min="1" max="1" width="6.28125" style="0" customWidth="1"/>
    <col min="2" max="2" width="0" style="0" hidden="1" customWidth="1"/>
    <col min="3" max="3" width="0" style="1" hidden="1" customWidth="1"/>
    <col min="4" max="4" width="38.57421875" style="0" customWidth="1"/>
    <col min="5" max="6" width="0" style="1" hidden="1" customWidth="1"/>
    <col min="7" max="7" width="14.28125" style="0" customWidth="1"/>
    <col min="8" max="8" width="11.57421875" style="0" customWidth="1"/>
    <col min="9" max="10" width="10.57421875" style="0" customWidth="1"/>
    <col min="11" max="11" width="9.28125" style="0" customWidth="1"/>
    <col min="12" max="12" width="11.00390625" style="0" customWidth="1"/>
    <col min="13" max="13" width="10.7109375" style="0" customWidth="1"/>
    <col min="14" max="15" width="9.28125" style="0" customWidth="1"/>
    <col min="16" max="16" width="9.7109375" style="0" customWidth="1"/>
    <col min="17" max="18" width="9.28125" style="0" customWidth="1"/>
    <col min="19" max="19" width="9.421875" style="0" customWidth="1"/>
    <col min="20" max="21" width="9.28125" style="0" customWidth="1"/>
    <col min="22" max="22" width="12.57421875" style="0" customWidth="1"/>
    <col min="23" max="23" width="12.7109375" style="0" customWidth="1"/>
    <col min="24" max="24" width="17.00390625" style="0" customWidth="1"/>
    <col min="25" max="25" width="10.57421875" style="0" customWidth="1"/>
    <col min="26" max="26" width="9.28125" style="0" customWidth="1"/>
    <col min="27" max="27" width="10.8515625" style="0" customWidth="1"/>
    <col min="28" max="38" width="9.28125" style="0" customWidth="1"/>
  </cols>
  <sheetData>
    <row r="1" spans="1:36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8.75">
      <c r="A3" s="4" t="s">
        <v>2</v>
      </c>
      <c r="B3" s="4"/>
      <c r="C3" s="4"/>
      <c r="D3" s="5"/>
      <c r="E3" s="4" t="s">
        <v>3</v>
      </c>
      <c r="F3" s="5"/>
      <c r="G3" s="6" t="str">
        <f>E11</f>
        <v>SUMATERA BARAT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4"/>
      <c r="AB3" s="4"/>
      <c r="AC3" s="7"/>
      <c r="AD3" s="4"/>
      <c r="AE3" s="8"/>
      <c r="AF3" s="8"/>
      <c r="AG3" s="8"/>
      <c r="AH3" s="8"/>
      <c r="AI3" s="8"/>
      <c r="AJ3" s="8"/>
    </row>
    <row r="4" spans="1:36" ht="18.75">
      <c r="A4" s="4" t="s">
        <v>4</v>
      </c>
      <c r="B4" s="4"/>
      <c r="C4" s="4"/>
      <c r="D4" s="5"/>
      <c r="E4" s="4" t="s">
        <v>5</v>
      </c>
      <c r="F4" s="5"/>
      <c r="G4" s="6" t="str">
        <f>F11</f>
        <v>KOTA PADANG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4"/>
      <c r="AB4" s="4"/>
      <c r="AC4" s="7"/>
      <c r="AD4" s="4"/>
      <c r="AE4" s="8"/>
      <c r="AF4" s="8"/>
      <c r="AG4" s="8"/>
      <c r="AH4" s="8"/>
      <c r="AI4" s="8"/>
      <c r="AJ4" s="8"/>
    </row>
    <row r="5" spans="1:36" ht="18.75">
      <c r="A5" s="4" t="s">
        <v>6</v>
      </c>
      <c r="B5" s="4"/>
      <c r="C5" s="4"/>
      <c r="D5" s="5"/>
      <c r="E5" s="4" t="s">
        <v>5</v>
      </c>
      <c r="F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8"/>
      <c r="AF5" s="8"/>
      <c r="AG5" s="8"/>
      <c r="AH5" s="8"/>
      <c r="AI5" s="8"/>
      <c r="AJ5" s="8"/>
    </row>
    <row r="6" spans="1:36" ht="18.75">
      <c r="A6" s="9" t="s">
        <v>7</v>
      </c>
      <c r="B6" s="9"/>
      <c r="C6" s="9"/>
      <c r="D6" s="10"/>
      <c r="E6" s="4" t="s">
        <v>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4"/>
      <c r="AB6" s="4"/>
      <c r="AC6" s="10"/>
      <c r="AD6" s="10"/>
      <c r="AE6" s="11"/>
      <c r="AF6" s="11"/>
      <c r="AG6" s="11"/>
      <c r="AH6" s="11"/>
      <c r="AI6" s="11"/>
      <c r="AJ6" s="11"/>
    </row>
    <row r="7" spans="1:38" s="14" customFormat="1" ht="15" customHeight="1">
      <c r="A7" s="12" t="s">
        <v>8</v>
      </c>
      <c r="B7" s="12" t="s">
        <v>9</v>
      </c>
      <c r="C7" s="13"/>
      <c r="D7" s="12" t="s">
        <v>10</v>
      </c>
      <c r="E7" s="13"/>
      <c r="F7" s="13"/>
      <c r="G7" s="12" t="s">
        <v>11</v>
      </c>
      <c r="H7" s="12" t="s">
        <v>12</v>
      </c>
      <c r="I7" s="12"/>
      <c r="J7" s="12"/>
      <c r="K7" s="12"/>
      <c r="L7" s="12"/>
      <c r="M7" s="12"/>
      <c r="N7" s="12" t="s">
        <v>13</v>
      </c>
      <c r="O7" s="12" t="s">
        <v>14</v>
      </c>
      <c r="P7" s="12" t="s">
        <v>15</v>
      </c>
      <c r="Q7" s="12" t="s">
        <v>16</v>
      </c>
      <c r="R7" s="12" t="s">
        <v>17</v>
      </c>
      <c r="S7" s="12" t="s">
        <v>18</v>
      </c>
      <c r="T7" s="12" t="s">
        <v>19</v>
      </c>
      <c r="U7" s="12" t="s">
        <v>20</v>
      </c>
      <c r="V7" s="12" t="s">
        <v>21</v>
      </c>
      <c r="W7" s="12" t="s">
        <v>22</v>
      </c>
      <c r="X7" s="12" t="s">
        <v>23</v>
      </c>
      <c r="Y7" s="12"/>
      <c r="Z7" s="12" t="s">
        <v>24</v>
      </c>
      <c r="AA7" s="12" t="s">
        <v>25</v>
      </c>
      <c r="AB7" s="12" t="s">
        <v>26</v>
      </c>
      <c r="AC7" s="12" t="s">
        <v>27</v>
      </c>
      <c r="AD7" s="12"/>
      <c r="AE7" s="12"/>
      <c r="AF7" s="12"/>
      <c r="AG7" s="12"/>
      <c r="AH7" s="12"/>
      <c r="AI7" s="12"/>
      <c r="AJ7" s="12"/>
      <c r="AK7" s="12"/>
      <c r="AL7" s="12"/>
    </row>
    <row r="8" spans="1:38" s="14" customFormat="1" ht="279.75" customHeight="1">
      <c r="A8" s="12"/>
      <c r="B8" s="12"/>
      <c r="C8" s="15" t="s">
        <v>28</v>
      </c>
      <c r="D8" s="12"/>
      <c r="E8" s="16" t="s">
        <v>29</v>
      </c>
      <c r="F8" s="16" t="s">
        <v>30</v>
      </c>
      <c r="G8" s="12"/>
      <c r="H8" s="17" t="s">
        <v>31</v>
      </c>
      <c r="I8" s="17" t="s">
        <v>32</v>
      </c>
      <c r="J8" s="17" t="s">
        <v>33</v>
      </c>
      <c r="K8" s="17" t="s">
        <v>34</v>
      </c>
      <c r="L8" s="17" t="s">
        <v>35</v>
      </c>
      <c r="M8" s="17" t="s">
        <v>36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 t="s">
        <v>37</v>
      </c>
      <c r="Y8" s="12" t="s">
        <v>38</v>
      </c>
      <c r="Z8" s="12"/>
      <c r="AA8" s="12"/>
      <c r="AB8" s="12"/>
      <c r="AC8" s="18" t="s">
        <v>39</v>
      </c>
      <c r="AD8" s="18" t="s">
        <v>40</v>
      </c>
      <c r="AE8" s="18" t="s">
        <v>41</v>
      </c>
      <c r="AF8" s="18" t="s">
        <v>42</v>
      </c>
      <c r="AG8" s="18" t="s">
        <v>43</v>
      </c>
      <c r="AH8" s="18" t="s">
        <v>44</v>
      </c>
      <c r="AI8" s="18" t="s">
        <v>45</v>
      </c>
      <c r="AJ8" s="18" t="s">
        <v>46</v>
      </c>
      <c r="AK8" s="18" t="s">
        <v>47</v>
      </c>
      <c r="AL8" s="18" t="s">
        <v>48</v>
      </c>
    </row>
    <row r="9" spans="1:38" s="14" customFormat="1" ht="15.75" hidden="1">
      <c r="A9" s="12"/>
      <c r="B9" s="12"/>
      <c r="C9" s="15"/>
      <c r="D9" s="12"/>
      <c r="E9" s="16"/>
      <c r="F9" s="16"/>
      <c r="G9" s="12"/>
      <c r="H9" s="19"/>
      <c r="I9" s="19"/>
      <c r="J9" s="19"/>
      <c r="K9" s="19"/>
      <c r="L9" s="19"/>
      <c r="M9" s="19"/>
      <c r="N9" s="12"/>
      <c r="O9" s="12"/>
      <c r="P9" s="12"/>
      <c r="Q9" s="12"/>
      <c r="R9" s="12"/>
      <c r="S9" s="12"/>
      <c r="T9" s="12"/>
      <c r="U9" s="12"/>
      <c r="V9" s="12"/>
      <c r="W9" s="12"/>
      <c r="X9" s="19"/>
      <c r="Y9" s="19"/>
      <c r="Z9" s="19"/>
      <c r="AA9" s="19"/>
      <c r="AB9" s="19"/>
      <c r="AC9" s="20" t="s">
        <v>49</v>
      </c>
      <c r="AD9" s="20" t="s">
        <v>50</v>
      </c>
      <c r="AE9" s="20" t="s">
        <v>51</v>
      </c>
      <c r="AF9" s="20" t="s">
        <v>52</v>
      </c>
      <c r="AG9" s="20" t="s">
        <v>53</v>
      </c>
      <c r="AH9" s="20" t="s">
        <v>54</v>
      </c>
      <c r="AI9" s="20" t="s">
        <v>55</v>
      </c>
      <c r="AJ9" s="20" t="s">
        <v>56</v>
      </c>
      <c r="AK9" s="20" t="s">
        <v>57</v>
      </c>
      <c r="AL9" s="20" t="s">
        <v>58</v>
      </c>
    </row>
    <row r="10" spans="1:38" s="14" customFormat="1" ht="15.75">
      <c r="A10" s="21">
        <v>1</v>
      </c>
      <c r="B10" s="21"/>
      <c r="C10" s="22"/>
      <c r="D10" s="21">
        <v>2</v>
      </c>
      <c r="E10" s="22"/>
      <c r="F10" s="22"/>
      <c r="G10" s="21">
        <v>3</v>
      </c>
      <c r="H10" s="21">
        <v>4</v>
      </c>
      <c r="I10" s="21">
        <v>5</v>
      </c>
      <c r="J10" s="21">
        <v>6</v>
      </c>
      <c r="K10" s="21">
        <v>7</v>
      </c>
      <c r="L10" s="21">
        <v>8</v>
      </c>
      <c r="M10" s="21">
        <v>9</v>
      </c>
      <c r="N10" s="21">
        <v>10</v>
      </c>
      <c r="O10" s="21">
        <v>11</v>
      </c>
      <c r="P10" s="21">
        <v>12</v>
      </c>
      <c r="Q10" s="21">
        <v>13</v>
      </c>
      <c r="R10" s="21">
        <v>14</v>
      </c>
      <c r="S10" s="21">
        <v>15</v>
      </c>
      <c r="T10" s="21">
        <v>16</v>
      </c>
      <c r="U10" s="21">
        <v>17</v>
      </c>
      <c r="V10" s="21">
        <v>18</v>
      </c>
      <c r="W10" s="21">
        <v>19</v>
      </c>
      <c r="X10" s="21">
        <v>20</v>
      </c>
      <c r="Y10" s="21">
        <v>21</v>
      </c>
      <c r="Z10" s="21">
        <v>22</v>
      </c>
      <c r="AA10" s="21">
        <v>23</v>
      </c>
      <c r="AB10" s="21">
        <v>24</v>
      </c>
      <c r="AC10" s="21">
        <v>25</v>
      </c>
      <c r="AD10" s="21">
        <v>26</v>
      </c>
      <c r="AE10" s="21">
        <v>27</v>
      </c>
      <c r="AF10" s="21">
        <v>28</v>
      </c>
      <c r="AG10" s="21">
        <v>29</v>
      </c>
      <c r="AH10" s="21">
        <v>30</v>
      </c>
      <c r="AI10" s="21">
        <v>31</v>
      </c>
      <c r="AJ10" s="21">
        <v>32</v>
      </c>
      <c r="AK10" s="21">
        <v>33</v>
      </c>
      <c r="AL10" s="21">
        <v>34</v>
      </c>
    </row>
    <row r="11" spans="1:38" s="30" customFormat="1" ht="37.5">
      <c r="A11" s="23">
        <v>1</v>
      </c>
      <c r="B11" s="24" t="s">
        <v>59</v>
      </c>
      <c r="C11" s="25" t="s">
        <v>60</v>
      </c>
      <c r="D11" s="24" t="s">
        <v>61</v>
      </c>
      <c r="E11" s="25" t="s">
        <v>62</v>
      </c>
      <c r="F11" s="25" t="s">
        <v>63</v>
      </c>
      <c r="G11" s="26" t="s">
        <v>64</v>
      </c>
      <c r="H11" s="27">
        <v>121</v>
      </c>
      <c r="I11" s="27">
        <v>99</v>
      </c>
      <c r="J11" s="27">
        <v>334</v>
      </c>
      <c r="K11" s="27">
        <v>2</v>
      </c>
      <c r="L11" s="27" t="s">
        <v>65</v>
      </c>
      <c r="M11" s="27">
        <v>12</v>
      </c>
      <c r="N11" s="27">
        <v>15</v>
      </c>
      <c r="O11" s="27">
        <v>10</v>
      </c>
      <c r="P11" s="27">
        <v>9</v>
      </c>
      <c r="Q11" s="27">
        <v>0</v>
      </c>
      <c r="R11" s="27">
        <v>1</v>
      </c>
      <c r="S11" s="27">
        <v>1</v>
      </c>
      <c r="T11" s="28">
        <v>0</v>
      </c>
      <c r="U11" s="27">
        <v>0</v>
      </c>
      <c r="V11" s="27">
        <v>2725</v>
      </c>
      <c r="W11" s="29" t="s">
        <v>66</v>
      </c>
      <c r="X11" s="29" t="s">
        <v>67</v>
      </c>
      <c r="Y11" s="27">
        <v>512</v>
      </c>
      <c r="Z11" s="28">
        <v>0</v>
      </c>
      <c r="AA11" s="28">
        <v>0</v>
      </c>
      <c r="AB11" s="27">
        <v>1</v>
      </c>
      <c r="AC11" s="23">
        <f aca="true" t="shared" si="0" ref="AC11:AC49">IF(OR(V11&lt;108,(M11*0.7-O11)&lt;=0),0,(M11*0.7-O11))</f>
        <v>0</v>
      </c>
      <c r="AD11" s="23">
        <f aca="true" t="shared" si="1" ref="AD11:AD49">IF(OR(V11&gt;108,(M11*0.7-O11)&lt;=0),0,(M11*0.7-O11))</f>
        <v>0</v>
      </c>
      <c r="AE11" s="23">
        <f aca="true" t="shared" si="2" ref="AE11:AE49">U11</f>
        <v>0</v>
      </c>
      <c r="AF11" s="23">
        <f aca="true" t="shared" si="3" ref="AF11:AF49">IF((M11/3-P11)&lt;=0,0,(M11/3-P11))</f>
        <v>0</v>
      </c>
      <c r="AG11" s="23">
        <f aca="true" t="shared" si="4" ref="AG11:AH49">IF(R11=0,1,0)</f>
        <v>0</v>
      </c>
      <c r="AH11" s="23">
        <f t="shared" si="4"/>
        <v>0</v>
      </c>
      <c r="AI11" s="23">
        <f aca="true" t="shared" si="5" ref="AI11:AI49">AF11+P11-AA11</f>
        <v>9</v>
      </c>
      <c r="AJ11" s="23">
        <f aca="true" t="shared" si="6" ref="AJ11:AJ49">ROUNDUP(M11/9,)</f>
        <v>2</v>
      </c>
      <c r="AK11" s="23">
        <f aca="true" t="shared" si="7" ref="AK11:AK49">Z11*3</f>
        <v>0</v>
      </c>
      <c r="AL11" s="23">
        <f aca="true" t="shared" si="8" ref="AL11:AL49">15%*J11</f>
        <v>50.1</v>
      </c>
    </row>
    <row r="12" spans="1:38" s="30" customFormat="1" ht="37.5">
      <c r="A12" s="23">
        <f aca="true" t="shared" si="9" ref="A12:A49">A11+1</f>
        <v>2</v>
      </c>
      <c r="B12" s="24" t="s">
        <v>68</v>
      </c>
      <c r="C12" s="25" t="s">
        <v>69</v>
      </c>
      <c r="D12" s="24" t="s">
        <v>70</v>
      </c>
      <c r="E12" s="25" t="s">
        <v>62</v>
      </c>
      <c r="F12" s="25" t="s">
        <v>63</v>
      </c>
      <c r="G12" s="26" t="s">
        <v>64</v>
      </c>
      <c r="H12" s="27">
        <v>0</v>
      </c>
      <c r="I12" s="27">
        <v>128</v>
      </c>
      <c r="J12" s="27">
        <v>343</v>
      </c>
      <c r="K12" s="27">
        <v>6</v>
      </c>
      <c r="L12" s="27" t="s">
        <v>71</v>
      </c>
      <c r="M12" s="27">
        <v>23</v>
      </c>
      <c r="N12" s="27">
        <v>44</v>
      </c>
      <c r="O12" s="27">
        <v>20</v>
      </c>
      <c r="P12" s="27">
        <v>23</v>
      </c>
      <c r="Q12" s="27">
        <v>0</v>
      </c>
      <c r="R12" s="27">
        <v>1</v>
      </c>
      <c r="S12" s="27">
        <v>0</v>
      </c>
      <c r="T12" s="28">
        <v>0</v>
      </c>
      <c r="U12" s="27">
        <v>3</v>
      </c>
      <c r="V12" s="27">
        <v>30000</v>
      </c>
      <c r="W12" s="29" t="s">
        <v>72</v>
      </c>
      <c r="X12" s="29" t="s">
        <v>73</v>
      </c>
      <c r="Y12" s="27">
        <v>0</v>
      </c>
      <c r="Z12" s="28">
        <v>0</v>
      </c>
      <c r="AA12" s="28">
        <v>0</v>
      </c>
      <c r="AB12" s="27">
        <v>1</v>
      </c>
      <c r="AC12" s="23">
        <f t="shared" si="0"/>
        <v>0</v>
      </c>
      <c r="AD12" s="23">
        <f t="shared" si="1"/>
        <v>0</v>
      </c>
      <c r="AE12" s="23">
        <f t="shared" si="2"/>
        <v>3</v>
      </c>
      <c r="AF12" s="23">
        <f t="shared" si="3"/>
        <v>0</v>
      </c>
      <c r="AG12" s="23">
        <f t="shared" si="4"/>
        <v>0</v>
      </c>
      <c r="AH12" s="23">
        <f t="shared" si="4"/>
        <v>1</v>
      </c>
      <c r="AI12" s="23">
        <f t="shared" si="5"/>
        <v>23</v>
      </c>
      <c r="AJ12" s="23">
        <f t="shared" si="6"/>
        <v>3</v>
      </c>
      <c r="AK12" s="23">
        <f t="shared" si="7"/>
        <v>0</v>
      </c>
      <c r="AL12" s="23">
        <f t="shared" si="8"/>
        <v>51.449999999999996</v>
      </c>
    </row>
    <row r="13" spans="1:38" s="30" customFormat="1" ht="37.5">
      <c r="A13" s="23">
        <f t="shared" si="9"/>
        <v>3</v>
      </c>
      <c r="B13" s="24" t="s">
        <v>74</v>
      </c>
      <c r="C13" s="25" t="s">
        <v>69</v>
      </c>
      <c r="D13" s="24" t="s">
        <v>75</v>
      </c>
      <c r="E13" s="25" t="s">
        <v>62</v>
      </c>
      <c r="F13" s="25" t="s">
        <v>63</v>
      </c>
      <c r="G13" s="26" t="s">
        <v>64</v>
      </c>
      <c r="H13" s="27">
        <v>308</v>
      </c>
      <c r="I13" s="27">
        <v>290</v>
      </c>
      <c r="J13" s="27">
        <v>740</v>
      </c>
      <c r="K13" s="27">
        <v>7</v>
      </c>
      <c r="L13" s="27" t="s">
        <v>76</v>
      </c>
      <c r="M13" s="27">
        <v>32</v>
      </c>
      <c r="N13" s="27">
        <v>65</v>
      </c>
      <c r="O13" s="27">
        <v>18</v>
      </c>
      <c r="P13" s="27">
        <v>7</v>
      </c>
      <c r="Q13" s="27">
        <v>1</v>
      </c>
      <c r="R13" s="27">
        <v>1</v>
      </c>
      <c r="S13" s="27">
        <v>1</v>
      </c>
      <c r="T13" s="28">
        <v>0</v>
      </c>
      <c r="U13" s="27">
        <v>0</v>
      </c>
      <c r="V13" s="27">
        <v>1200</v>
      </c>
      <c r="W13" s="29" t="s">
        <v>77</v>
      </c>
      <c r="X13" s="29" t="s">
        <v>78</v>
      </c>
      <c r="Y13" s="27">
        <v>0</v>
      </c>
      <c r="Z13" s="28">
        <v>0</v>
      </c>
      <c r="AA13" s="28">
        <v>0</v>
      </c>
      <c r="AB13" s="27">
        <v>0</v>
      </c>
      <c r="AC13" s="23">
        <f t="shared" si="0"/>
        <v>4.399999999999999</v>
      </c>
      <c r="AD13" s="23">
        <f t="shared" si="1"/>
        <v>0</v>
      </c>
      <c r="AE13" s="23">
        <f t="shared" si="2"/>
        <v>0</v>
      </c>
      <c r="AF13" s="23">
        <f t="shared" si="3"/>
        <v>3.666666666666666</v>
      </c>
      <c r="AG13" s="23">
        <f t="shared" si="4"/>
        <v>0</v>
      </c>
      <c r="AH13" s="23">
        <f t="shared" si="4"/>
        <v>0</v>
      </c>
      <c r="AI13" s="23">
        <f t="shared" si="5"/>
        <v>10.666666666666666</v>
      </c>
      <c r="AJ13" s="23">
        <f t="shared" si="6"/>
        <v>4</v>
      </c>
      <c r="AK13" s="23">
        <f t="shared" si="7"/>
        <v>0</v>
      </c>
      <c r="AL13" s="23">
        <f t="shared" si="8"/>
        <v>111</v>
      </c>
    </row>
    <row r="14" spans="1:38" s="30" customFormat="1" ht="37.5">
      <c r="A14" s="23">
        <f t="shared" si="9"/>
        <v>4</v>
      </c>
      <c r="B14" s="24" t="s">
        <v>79</v>
      </c>
      <c r="C14" s="25" t="s">
        <v>69</v>
      </c>
      <c r="D14" s="24" t="s">
        <v>80</v>
      </c>
      <c r="E14" s="25" t="s">
        <v>62</v>
      </c>
      <c r="F14" s="25" t="s">
        <v>63</v>
      </c>
      <c r="G14" s="26" t="s">
        <v>64</v>
      </c>
      <c r="H14" s="27">
        <v>1003</v>
      </c>
      <c r="I14" s="27">
        <v>320</v>
      </c>
      <c r="J14" s="27">
        <v>892</v>
      </c>
      <c r="K14" s="27">
        <v>7</v>
      </c>
      <c r="L14" s="27" t="s">
        <v>81</v>
      </c>
      <c r="M14" s="27">
        <v>33</v>
      </c>
      <c r="N14" s="27">
        <v>43</v>
      </c>
      <c r="O14" s="27">
        <v>26</v>
      </c>
      <c r="P14" s="27">
        <v>6</v>
      </c>
      <c r="Q14" s="27">
        <v>1</v>
      </c>
      <c r="R14" s="27">
        <v>1</v>
      </c>
      <c r="S14" s="27">
        <v>0</v>
      </c>
      <c r="T14" s="28">
        <v>0</v>
      </c>
      <c r="U14" s="27">
        <v>0</v>
      </c>
      <c r="V14" s="27">
        <v>2248</v>
      </c>
      <c r="W14" s="29" t="s">
        <v>77</v>
      </c>
      <c r="X14" s="29" t="s">
        <v>73</v>
      </c>
      <c r="Y14" s="27">
        <v>0</v>
      </c>
      <c r="Z14" s="28">
        <v>0</v>
      </c>
      <c r="AA14" s="28">
        <v>0</v>
      </c>
      <c r="AB14" s="27">
        <v>0</v>
      </c>
      <c r="AC14" s="23">
        <f t="shared" si="0"/>
        <v>0</v>
      </c>
      <c r="AD14" s="23">
        <f t="shared" si="1"/>
        <v>0</v>
      </c>
      <c r="AE14" s="23">
        <f t="shared" si="2"/>
        <v>0</v>
      </c>
      <c r="AF14" s="23">
        <f t="shared" si="3"/>
        <v>5</v>
      </c>
      <c r="AG14" s="23">
        <f t="shared" si="4"/>
        <v>0</v>
      </c>
      <c r="AH14" s="23">
        <f t="shared" si="4"/>
        <v>1</v>
      </c>
      <c r="AI14" s="23">
        <f t="shared" si="5"/>
        <v>11</v>
      </c>
      <c r="AJ14" s="23">
        <f t="shared" si="6"/>
        <v>4</v>
      </c>
      <c r="AK14" s="23">
        <f t="shared" si="7"/>
        <v>0</v>
      </c>
      <c r="AL14" s="23">
        <f t="shared" si="8"/>
        <v>133.79999999999998</v>
      </c>
    </row>
    <row r="15" spans="1:38" s="30" customFormat="1" ht="37.5">
      <c r="A15" s="23">
        <f t="shared" si="9"/>
        <v>5</v>
      </c>
      <c r="B15" s="24" t="s">
        <v>82</v>
      </c>
      <c r="C15" s="25" t="s">
        <v>83</v>
      </c>
      <c r="D15" s="24" t="s">
        <v>84</v>
      </c>
      <c r="E15" s="25" t="s">
        <v>62</v>
      </c>
      <c r="F15" s="25" t="s">
        <v>63</v>
      </c>
      <c r="G15" s="26" t="s">
        <v>64</v>
      </c>
      <c r="H15" s="27">
        <v>20</v>
      </c>
      <c r="I15" s="27">
        <v>14</v>
      </c>
      <c r="J15" s="27">
        <v>90</v>
      </c>
      <c r="K15" s="27">
        <v>2</v>
      </c>
      <c r="L15" s="27">
        <v>100</v>
      </c>
      <c r="M15" s="27">
        <v>9</v>
      </c>
      <c r="N15" s="27">
        <v>3</v>
      </c>
      <c r="O15" s="27">
        <v>6</v>
      </c>
      <c r="P15" s="27">
        <v>1</v>
      </c>
      <c r="Q15" s="27">
        <v>0</v>
      </c>
      <c r="R15" s="27">
        <v>1</v>
      </c>
      <c r="S15" s="27">
        <v>0</v>
      </c>
      <c r="T15" s="28">
        <v>0</v>
      </c>
      <c r="U15" s="27">
        <v>1</v>
      </c>
      <c r="V15" s="27">
        <v>800</v>
      </c>
      <c r="W15" s="29" t="s">
        <v>66</v>
      </c>
      <c r="X15" s="29" t="s">
        <v>85</v>
      </c>
      <c r="Y15" s="27">
        <v>0</v>
      </c>
      <c r="Z15" s="28">
        <v>0</v>
      </c>
      <c r="AA15" s="28">
        <v>0</v>
      </c>
      <c r="AB15" s="27">
        <v>1</v>
      </c>
      <c r="AC15" s="23">
        <f t="shared" si="0"/>
        <v>0.2999999999999998</v>
      </c>
      <c r="AD15" s="23">
        <f t="shared" si="1"/>
        <v>0</v>
      </c>
      <c r="AE15" s="23">
        <f t="shared" si="2"/>
        <v>1</v>
      </c>
      <c r="AF15" s="23">
        <f t="shared" si="3"/>
        <v>2</v>
      </c>
      <c r="AG15" s="23">
        <f t="shared" si="4"/>
        <v>0</v>
      </c>
      <c r="AH15" s="23">
        <f t="shared" si="4"/>
        <v>1</v>
      </c>
      <c r="AI15" s="23">
        <f t="shared" si="5"/>
        <v>3</v>
      </c>
      <c r="AJ15" s="23">
        <f t="shared" si="6"/>
        <v>1</v>
      </c>
      <c r="AK15" s="23">
        <f t="shared" si="7"/>
        <v>0</v>
      </c>
      <c r="AL15" s="23">
        <f t="shared" si="8"/>
        <v>13.5</v>
      </c>
    </row>
    <row r="16" spans="1:38" s="30" customFormat="1" ht="37.5">
      <c r="A16" s="23">
        <f t="shared" si="9"/>
        <v>6</v>
      </c>
      <c r="B16" s="24" t="s">
        <v>86</v>
      </c>
      <c r="C16" s="25" t="s">
        <v>83</v>
      </c>
      <c r="D16" s="24" t="s">
        <v>87</v>
      </c>
      <c r="E16" s="25" t="s">
        <v>62</v>
      </c>
      <c r="F16" s="25" t="s">
        <v>63</v>
      </c>
      <c r="G16" s="26" t="s">
        <v>64</v>
      </c>
      <c r="H16" s="27">
        <v>20</v>
      </c>
      <c r="I16" s="27">
        <v>20</v>
      </c>
      <c r="J16" s="27">
        <v>75</v>
      </c>
      <c r="K16" s="27">
        <v>2</v>
      </c>
      <c r="L16" s="27" t="s">
        <v>76</v>
      </c>
      <c r="M16" s="27">
        <v>3</v>
      </c>
      <c r="N16" s="27">
        <v>3</v>
      </c>
      <c r="O16" s="27">
        <v>5</v>
      </c>
      <c r="P16" s="27">
        <v>2</v>
      </c>
      <c r="Q16" s="27">
        <v>0</v>
      </c>
      <c r="R16" s="27">
        <v>1</v>
      </c>
      <c r="S16" s="27">
        <v>0</v>
      </c>
      <c r="T16" s="28">
        <v>0</v>
      </c>
      <c r="U16" s="27">
        <v>1</v>
      </c>
      <c r="V16" s="27">
        <v>600</v>
      </c>
      <c r="W16" s="29" t="s">
        <v>66</v>
      </c>
      <c r="X16" s="29" t="s">
        <v>88</v>
      </c>
      <c r="Y16" s="27">
        <v>0</v>
      </c>
      <c r="Z16" s="28">
        <v>0</v>
      </c>
      <c r="AA16" s="28">
        <v>0</v>
      </c>
      <c r="AB16" s="27">
        <v>0</v>
      </c>
      <c r="AC16" s="23">
        <f t="shared" si="0"/>
        <v>0</v>
      </c>
      <c r="AD16" s="23">
        <f t="shared" si="1"/>
        <v>0</v>
      </c>
      <c r="AE16" s="23">
        <f t="shared" si="2"/>
        <v>1</v>
      </c>
      <c r="AF16" s="23">
        <f t="shared" si="3"/>
        <v>0</v>
      </c>
      <c r="AG16" s="23">
        <f t="shared" si="4"/>
        <v>0</v>
      </c>
      <c r="AH16" s="23">
        <f t="shared" si="4"/>
        <v>1</v>
      </c>
      <c r="AI16" s="23">
        <f t="shared" si="5"/>
        <v>2</v>
      </c>
      <c r="AJ16" s="23">
        <f t="shared" si="6"/>
        <v>1</v>
      </c>
      <c r="AK16" s="23">
        <f t="shared" si="7"/>
        <v>0</v>
      </c>
      <c r="AL16" s="23">
        <f t="shared" si="8"/>
        <v>11.25</v>
      </c>
    </row>
    <row r="17" spans="1:38" s="30" customFormat="1" ht="37.5">
      <c r="A17" s="23">
        <f t="shared" si="9"/>
        <v>7</v>
      </c>
      <c r="B17" s="24" t="s">
        <v>89</v>
      </c>
      <c r="C17" s="25" t="s">
        <v>83</v>
      </c>
      <c r="D17" s="24" t="s">
        <v>90</v>
      </c>
      <c r="E17" s="25" t="s">
        <v>62</v>
      </c>
      <c r="F17" s="25" t="s">
        <v>63</v>
      </c>
      <c r="G17" s="26" t="s">
        <v>64</v>
      </c>
      <c r="H17" s="27">
        <v>51</v>
      </c>
      <c r="I17" s="27">
        <v>47</v>
      </c>
      <c r="J17" s="27">
        <v>140</v>
      </c>
      <c r="K17" s="27">
        <v>1</v>
      </c>
      <c r="L17" s="27">
        <v>101</v>
      </c>
      <c r="M17" s="27">
        <v>6</v>
      </c>
      <c r="N17" s="27">
        <v>7</v>
      </c>
      <c r="O17" s="27">
        <v>5</v>
      </c>
      <c r="P17" s="27">
        <v>1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6757</v>
      </c>
      <c r="W17" s="29" t="s">
        <v>66</v>
      </c>
      <c r="X17" s="29" t="s">
        <v>78</v>
      </c>
      <c r="Y17" s="27">
        <v>0</v>
      </c>
      <c r="Z17" s="28">
        <v>0</v>
      </c>
      <c r="AA17" s="28">
        <v>0</v>
      </c>
      <c r="AB17" s="27">
        <v>1</v>
      </c>
      <c r="AC17" s="23">
        <f t="shared" si="0"/>
        <v>0</v>
      </c>
      <c r="AD17" s="23">
        <f t="shared" si="1"/>
        <v>0</v>
      </c>
      <c r="AE17" s="23">
        <f t="shared" si="2"/>
        <v>0</v>
      </c>
      <c r="AF17" s="23">
        <f t="shared" si="3"/>
        <v>1</v>
      </c>
      <c r="AG17" s="23">
        <f t="shared" si="4"/>
        <v>1</v>
      </c>
      <c r="AH17" s="23">
        <f t="shared" si="4"/>
        <v>1</v>
      </c>
      <c r="AI17" s="23">
        <f t="shared" si="5"/>
        <v>2</v>
      </c>
      <c r="AJ17" s="23">
        <f t="shared" si="6"/>
        <v>1</v>
      </c>
      <c r="AK17" s="23">
        <f t="shared" si="7"/>
        <v>0</v>
      </c>
      <c r="AL17" s="23">
        <f t="shared" si="8"/>
        <v>21</v>
      </c>
    </row>
    <row r="18" spans="1:38" s="30" customFormat="1" ht="37.5">
      <c r="A18" s="23">
        <f t="shared" si="9"/>
        <v>8</v>
      </c>
      <c r="B18" s="24" t="s">
        <v>91</v>
      </c>
      <c r="C18" s="25" t="s">
        <v>83</v>
      </c>
      <c r="D18" s="24" t="s">
        <v>92</v>
      </c>
      <c r="E18" s="25" t="s">
        <v>62</v>
      </c>
      <c r="F18" s="25" t="s">
        <v>63</v>
      </c>
      <c r="G18" s="26" t="s">
        <v>64</v>
      </c>
      <c r="H18" s="27">
        <v>235</v>
      </c>
      <c r="I18" s="27">
        <v>163</v>
      </c>
      <c r="J18" s="27">
        <v>401</v>
      </c>
      <c r="K18" s="27">
        <v>4</v>
      </c>
      <c r="L18" s="27" t="s">
        <v>53</v>
      </c>
      <c r="M18" s="27">
        <v>20</v>
      </c>
      <c r="N18" s="27">
        <v>24</v>
      </c>
      <c r="O18" s="27">
        <v>6</v>
      </c>
      <c r="P18" s="27">
        <v>4</v>
      </c>
      <c r="Q18" s="27">
        <v>0</v>
      </c>
      <c r="R18" s="27">
        <v>0</v>
      </c>
      <c r="S18" s="27">
        <v>1</v>
      </c>
      <c r="T18" s="28">
        <v>0</v>
      </c>
      <c r="U18" s="27">
        <v>2</v>
      </c>
      <c r="V18" s="27">
        <v>255</v>
      </c>
      <c r="W18" s="29" t="s">
        <v>66</v>
      </c>
      <c r="X18" s="29" t="s">
        <v>85</v>
      </c>
      <c r="Y18" s="27">
        <v>1024</v>
      </c>
      <c r="Z18" s="28">
        <v>0</v>
      </c>
      <c r="AA18" s="28">
        <v>0</v>
      </c>
      <c r="AB18" s="27">
        <v>1</v>
      </c>
      <c r="AC18" s="23">
        <f t="shared" si="0"/>
        <v>8</v>
      </c>
      <c r="AD18" s="23">
        <f t="shared" si="1"/>
        <v>0</v>
      </c>
      <c r="AE18" s="23">
        <f t="shared" si="2"/>
        <v>2</v>
      </c>
      <c r="AF18" s="23">
        <f t="shared" si="3"/>
        <v>2.666666666666667</v>
      </c>
      <c r="AG18" s="23">
        <f t="shared" si="4"/>
        <v>1</v>
      </c>
      <c r="AH18" s="23">
        <f t="shared" si="4"/>
        <v>0</v>
      </c>
      <c r="AI18" s="23">
        <f t="shared" si="5"/>
        <v>6.666666666666667</v>
      </c>
      <c r="AJ18" s="23">
        <f t="shared" si="6"/>
        <v>3</v>
      </c>
      <c r="AK18" s="23">
        <f t="shared" si="7"/>
        <v>0</v>
      </c>
      <c r="AL18" s="23">
        <f t="shared" si="8"/>
        <v>60.15</v>
      </c>
    </row>
    <row r="19" spans="1:38" s="30" customFormat="1" ht="37.5">
      <c r="A19" s="23">
        <f t="shared" si="9"/>
        <v>9</v>
      </c>
      <c r="B19" s="24" t="s">
        <v>93</v>
      </c>
      <c r="C19" s="25" t="s">
        <v>94</v>
      </c>
      <c r="D19" s="24" t="s">
        <v>95</v>
      </c>
      <c r="E19" s="25" t="s">
        <v>62</v>
      </c>
      <c r="F19" s="25" t="s">
        <v>63</v>
      </c>
      <c r="G19" s="26" t="s">
        <v>64</v>
      </c>
      <c r="H19" s="27">
        <v>95</v>
      </c>
      <c r="I19" s="27">
        <v>45</v>
      </c>
      <c r="J19" s="27">
        <v>114</v>
      </c>
      <c r="K19" s="27">
        <v>2</v>
      </c>
      <c r="L19" s="27">
        <v>101</v>
      </c>
      <c r="M19" s="27">
        <v>6</v>
      </c>
      <c r="N19" s="27">
        <v>8</v>
      </c>
      <c r="O19" s="27">
        <v>6</v>
      </c>
      <c r="P19" s="27">
        <v>1</v>
      </c>
      <c r="Q19" s="27">
        <v>0</v>
      </c>
      <c r="R19" s="27">
        <v>1</v>
      </c>
      <c r="S19" s="27">
        <v>1</v>
      </c>
      <c r="T19" s="28">
        <v>0</v>
      </c>
      <c r="U19" s="27">
        <v>0</v>
      </c>
      <c r="V19" s="27">
        <v>0</v>
      </c>
      <c r="W19" s="29" t="s">
        <v>77</v>
      </c>
      <c r="X19" s="29" t="s">
        <v>73</v>
      </c>
      <c r="Y19" s="27">
        <v>0</v>
      </c>
      <c r="Z19" s="28">
        <v>0</v>
      </c>
      <c r="AA19" s="28">
        <v>0</v>
      </c>
      <c r="AB19" s="27">
        <v>1</v>
      </c>
      <c r="AC19" s="23">
        <f t="shared" si="0"/>
        <v>0</v>
      </c>
      <c r="AD19" s="23">
        <f t="shared" si="1"/>
        <v>0</v>
      </c>
      <c r="AE19" s="23">
        <f t="shared" si="2"/>
        <v>0</v>
      </c>
      <c r="AF19" s="23">
        <f t="shared" si="3"/>
        <v>1</v>
      </c>
      <c r="AG19" s="23">
        <f t="shared" si="4"/>
        <v>0</v>
      </c>
      <c r="AH19" s="23">
        <f t="shared" si="4"/>
        <v>0</v>
      </c>
      <c r="AI19" s="23">
        <f t="shared" si="5"/>
        <v>2</v>
      </c>
      <c r="AJ19" s="23">
        <f t="shared" si="6"/>
        <v>1</v>
      </c>
      <c r="AK19" s="23">
        <f t="shared" si="7"/>
        <v>0</v>
      </c>
      <c r="AL19" s="23">
        <f t="shared" si="8"/>
        <v>17.099999999999998</v>
      </c>
    </row>
    <row r="20" spans="1:38" s="30" customFormat="1" ht="37.5">
      <c r="A20" s="23">
        <f t="shared" si="9"/>
        <v>10</v>
      </c>
      <c r="B20" s="24" t="s">
        <v>96</v>
      </c>
      <c r="C20" s="25" t="s">
        <v>94</v>
      </c>
      <c r="D20" s="24" t="s">
        <v>97</v>
      </c>
      <c r="E20" s="25" t="s">
        <v>62</v>
      </c>
      <c r="F20" s="25" t="s">
        <v>63</v>
      </c>
      <c r="G20" s="26" t="s">
        <v>64</v>
      </c>
      <c r="H20" s="27">
        <v>42</v>
      </c>
      <c r="I20" s="27">
        <v>36</v>
      </c>
      <c r="J20" s="27">
        <v>88</v>
      </c>
      <c r="K20" s="27">
        <v>1</v>
      </c>
      <c r="L20" s="27">
        <v>100</v>
      </c>
      <c r="M20" s="27">
        <v>3</v>
      </c>
      <c r="N20" s="27">
        <v>3</v>
      </c>
      <c r="O20" s="27">
        <v>8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640</v>
      </c>
      <c r="W20" s="29" t="s">
        <v>66</v>
      </c>
      <c r="X20" s="29" t="s">
        <v>88</v>
      </c>
      <c r="Y20" s="27">
        <v>0</v>
      </c>
      <c r="Z20" s="28">
        <v>0</v>
      </c>
      <c r="AA20" s="28">
        <v>0</v>
      </c>
      <c r="AB20" s="27">
        <v>0</v>
      </c>
      <c r="AC20" s="23">
        <f t="shared" si="0"/>
        <v>0</v>
      </c>
      <c r="AD20" s="23">
        <f t="shared" si="1"/>
        <v>0</v>
      </c>
      <c r="AE20" s="23">
        <f t="shared" si="2"/>
        <v>0</v>
      </c>
      <c r="AF20" s="23">
        <f t="shared" si="3"/>
        <v>1</v>
      </c>
      <c r="AG20" s="23">
        <f t="shared" si="4"/>
        <v>1</v>
      </c>
      <c r="AH20" s="23">
        <f t="shared" si="4"/>
        <v>1</v>
      </c>
      <c r="AI20" s="23">
        <f t="shared" si="5"/>
        <v>1</v>
      </c>
      <c r="AJ20" s="23">
        <f t="shared" si="6"/>
        <v>1</v>
      </c>
      <c r="AK20" s="23">
        <f t="shared" si="7"/>
        <v>0</v>
      </c>
      <c r="AL20" s="23">
        <f t="shared" si="8"/>
        <v>13.2</v>
      </c>
    </row>
    <row r="21" spans="1:38" s="30" customFormat="1" ht="37.5">
      <c r="A21" s="23">
        <f t="shared" si="9"/>
        <v>11</v>
      </c>
      <c r="B21" s="24" t="s">
        <v>98</v>
      </c>
      <c r="C21" s="25" t="s">
        <v>94</v>
      </c>
      <c r="D21" s="24" t="s">
        <v>99</v>
      </c>
      <c r="E21" s="25" t="s">
        <v>62</v>
      </c>
      <c r="F21" s="25" t="s">
        <v>63</v>
      </c>
      <c r="G21" s="26" t="s">
        <v>100</v>
      </c>
      <c r="H21" s="27">
        <v>0</v>
      </c>
      <c r="I21" s="27">
        <v>380</v>
      </c>
      <c r="J21" s="27">
        <v>1040</v>
      </c>
      <c r="K21" s="27">
        <v>8</v>
      </c>
      <c r="L21" s="27" t="s">
        <v>101</v>
      </c>
      <c r="M21" s="27">
        <v>36</v>
      </c>
      <c r="N21" s="27">
        <v>64</v>
      </c>
      <c r="O21" s="27">
        <v>12</v>
      </c>
      <c r="P21" s="27">
        <v>15</v>
      </c>
      <c r="Q21" s="27">
        <v>0</v>
      </c>
      <c r="R21" s="27">
        <v>1</v>
      </c>
      <c r="S21" s="27">
        <v>1</v>
      </c>
      <c r="T21" s="28">
        <v>0</v>
      </c>
      <c r="U21" s="27">
        <v>0</v>
      </c>
      <c r="V21" s="27">
        <v>2482.5</v>
      </c>
      <c r="W21" s="29" t="s">
        <v>77</v>
      </c>
      <c r="X21" s="29" t="s">
        <v>73</v>
      </c>
      <c r="Y21" s="27">
        <v>1</v>
      </c>
      <c r="Z21" s="28">
        <v>0</v>
      </c>
      <c r="AA21" s="28">
        <v>0</v>
      </c>
      <c r="AB21" s="27">
        <v>2</v>
      </c>
      <c r="AC21" s="23">
        <f t="shared" si="0"/>
        <v>13.2</v>
      </c>
      <c r="AD21" s="23">
        <f t="shared" si="1"/>
        <v>0</v>
      </c>
      <c r="AE21" s="23">
        <f t="shared" si="2"/>
        <v>0</v>
      </c>
      <c r="AF21" s="23">
        <f t="shared" si="3"/>
        <v>0</v>
      </c>
      <c r="AG21" s="23">
        <f t="shared" si="4"/>
        <v>0</v>
      </c>
      <c r="AH21" s="23">
        <f t="shared" si="4"/>
        <v>0</v>
      </c>
      <c r="AI21" s="23">
        <f t="shared" si="5"/>
        <v>15</v>
      </c>
      <c r="AJ21" s="23">
        <f t="shared" si="6"/>
        <v>4</v>
      </c>
      <c r="AK21" s="23">
        <f t="shared" si="7"/>
        <v>0</v>
      </c>
      <c r="AL21" s="23">
        <f t="shared" si="8"/>
        <v>156</v>
      </c>
    </row>
    <row r="22" spans="1:38" s="30" customFormat="1" ht="37.5">
      <c r="A22" s="23">
        <f t="shared" si="9"/>
        <v>12</v>
      </c>
      <c r="B22" s="24" t="s">
        <v>102</v>
      </c>
      <c r="C22" s="25" t="s">
        <v>94</v>
      </c>
      <c r="D22" s="24" t="s">
        <v>103</v>
      </c>
      <c r="E22" s="25" t="s">
        <v>62</v>
      </c>
      <c r="F22" s="25" t="s">
        <v>63</v>
      </c>
      <c r="G22" s="26" t="s">
        <v>64</v>
      </c>
      <c r="H22" s="27">
        <v>18</v>
      </c>
      <c r="I22" s="27">
        <v>18</v>
      </c>
      <c r="J22" s="27">
        <v>48</v>
      </c>
      <c r="K22" s="27">
        <v>2</v>
      </c>
      <c r="L22" s="27">
        <v>100</v>
      </c>
      <c r="M22" s="27">
        <v>6</v>
      </c>
      <c r="N22" s="27">
        <v>5</v>
      </c>
      <c r="O22" s="27">
        <v>1</v>
      </c>
      <c r="P22" s="27">
        <v>1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100</v>
      </c>
      <c r="W22" s="29" t="s">
        <v>72</v>
      </c>
      <c r="X22" s="29" t="s">
        <v>67</v>
      </c>
      <c r="Y22" s="27">
        <v>100</v>
      </c>
      <c r="Z22" s="28">
        <v>0</v>
      </c>
      <c r="AA22" s="28">
        <v>0</v>
      </c>
      <c r="AB22" s="27">
        <v>0</v>
      </c>
      <c r="AC22" s="23">
        <f t="shared" si="0"/>
        <v>0</v>
      </c>
      <c r="AD22" s="23">
        <f t="shared" si="1"/>
        <v>3.1999999999999993</v>
      </c>
      <c r="AE22" s="23">
        <f t="shared" si="2"/>
        <v>0</v>
      </c>
      <c r="AF22" s="23">
        <f t="shared" si="3"/>
        <v>1</v>
      </c>
      <c r="AG22" s="23">
        <f t="shared" si="4"/>
        <v>1</v>
      </c>
      <c r="AH22" s="23">
        <f t="shared" si="4"/>
        <v>1</v>
      </c>
      <c r="AI22" s="23">
        <f t="shared" si="5"/>
        <v>2</v>
      </c>
      <c r="AJ22" s="23">
        <f t="shared" si="6"/>
        <v>1</v>
      </c>
      <c r="AK22" s="23">
        <f t="shared" si="7"/>
        <v>0</v>
      </c>
      <c r="AL22" s="23">
        <f t="shared" si="8"/>
        <v>7.199999999999999</v>
      </c>
    </row>
    <row r="23" spans="1:38" s="30" customFormat="1" ht="37.5">
      <c r="A23" s="23">
        <f t="shared" si="9"/>
        <v>13</v>
      </c>
      <c r="B23" s="24" t="s">
        <v>104</v>
      </c>
      <c r="C23" s="25" t="s">
        <v>94</v>
      </c>
      <c r="D23" s="24" t="s">
        <v>105</v>
      </c>
      <c r="E23" s="25" t="s">
        <v>62</v>
      </c>
      <c r="F23" s="25" t="s">
        <v>63</v>
      </c>
      <c r="G23" s="26" t="s">
        <v>64</v>
      </c>
      <c r="H23" s="27">
        <v>280</v>
      </c>
      <c r="I23" s="27">
        <v>238</v>
      </c>
      <c r="J23" s="27">
        <v>691</v>
      </c>
      <c r="K23" s="27">
        <v>4</v>
      </c>
      <c r="L23" s="27" t="s">
        <v>101</v>
      </c>
      <c r="M23" s="27">
        <v>23</v>
      </c>
      <c r="N23" s="27">
        <v>15</v>
      </c>
      <c r="O23" s="27">
        <v>14</v>
      </c>
      <c r="P23" s="27">
        <v>2</v>
      </c>
      <c r="Q23" s="27">
        <v>0</v>
      </c>
      <c r="R23" s="27">
        <v>1</v>
      </c>
      <c r="S23" s="27">
        <v>0</v>
      </c>
      <c r="T23" s="28">
        <v>0</v>
      </c>
      <c r="U23" s="27">
        <v>0</v>
      </c>
      <c r="V23" s="27">
        <v>990</v>
      </c>
      <c r="W23" s="29" t="s">
        <v>66</v>
      </c>
      <c r="X23" s="29" t="s">
        <v>88</v>
      </c>
      <c r="Y23" s="27">
        <v>0</v>
      </c>
      <c r="Z23" s="28">
        <v>0</v>
      </c>
      <c r="AA23" s="28">
        <v>0</v>
      </c>
      <c r="AB23" s="27">
        <v>1</v>
      </c>
      <c r="AC23" s="23">
        <f t="shared" si="0"/>
        <v>2.099999999999998</v>
      </c>
      <c r="AD23" s="23">
        <f t="shared" si="1"/>
        <v>0</v>
      </c>
      <c r="AE23" s="23">
        <f t="shared" si="2"/>
        <v>0</v>
      </c>
      <c r="AF23" s="23">
        <f t="shared" si="3"/>
        <v>5.666666666666667</v>
      </c>
      <c r="AG23" s="23">
        <f t="shared" si="4"/>
        <v>0</v>
      </c>
      <c r="AH23" s="23">
        <f t="shared" si="4"/>
        <v>1</v>
      </c>
      <c r="AI23" s="23">
        <f t="shared" si="5"/>
        <v>7.666666666666667</v>
      </c>
      <c r="AJ23" s="23">
        <f t="shared" si="6"/>
        <v>3</v>
      </c>
      <c r="AK23" s="23">
        <f t="shared" si="7"/>
        <v>0</v>
      </c>
      <c r="AL23" s="23">
        <f t="shared" si="8"/>
        <v>103.64999999999999</v>
      </c>
    </row>
    <row r="24" spans="1:38" s="30" customFormat="1" ht="37.5">
      <c r="A24" s="23">
        <f t="shared" si="9"/>
        <v>14</v>
      </c>
      <c r="B24" s="24" t="s">
        <v>106</v>
      </c>
      <c r="C24" s="25" t="s">
        <v>94</v>
      </c>
      <c r="D24" s="24" t="s">
        <v>107</v>
      </c>
      <c r="E24" s="25" t="s">
        <v>62</v>
      </c>
      <c r="F24" s="25" t="s">
        <v>63</v>
      </c>
      <c r="G24" s="26" t="s">
        <v>64</v>
      </c>
      <c r="H24" s="27">
        <v>120</v>
      </c>
      <c r="I24" s="27">
        <v>80</v>
      </c>
      <c r="J24" s="27">
        <v>475</v>
      </c>
      <c r="K24" s="27">
        <v>3</v>
      </c>
      <c r="L24" s="27">
        <v>0</v>
      </c>
      <c r="M24" s="27">
        <v>16</v>
      </c>
      <c r="N24" s="27">
        <v>13</v>
      </c>
      <c r="O24" s="27">
        <v>13</v>
      </c>
      <c r="P24" s="27">
        <v>4</v>
      </c>
      <c r="Q24" s="27">
        <v>0</v>
      </c>
      <c r="R24" s="27">
        <v>1</v>
      </c>
      <c r="S24" s="27">
        <v>0</v>
      </c>
      <c r="T24" s="28">
        <v>0</v>
      </c>
      <c r="U24" s="27">
        <v>5</v>
      </c>
      <c r="V24" s="27">
        <v>400</v>
      </c>
      <c r="W24" s="29" t="s">
        <v>66</v>
      </c>
      <c r="X24" s="29" t="s">
        <v>73</v>
      </c>
      <c r="Y24" s="27">
        <v>0</v>
      </c>
      <c r="Z24" s="28">
        <v>0</v>
      </c>
      <c r="AA24" s="28">
        <v>0</v>
      </c>
      <c r="AB24" s="27">
        <v>0</v>
      </c>
      <c r="AC24" s="23">
        <f t="shared" si="0"/>
        <v>0</v>
      </c>
      <c r="AD24" s="23">
        <f t="shared" si="1"/>
        <v>0</v>
      </c>
      <c r="AE24" s="23">
        <f t="shared" si="2"/>
        <v>5</v>
      </c>
      <c r="AF24" s="23">
        <f t="shared" si="3"/>
        <v>1.333333333333333</v>
      </c>
      <c r="AG24" s="23">
        <f t="shared" si="4"/>
        <v>0</v>
      </c>
      <c r="AH24" s="23">
        <f t="shared" si="4"/>
        <v>1</v>
      </c>
      <c r="AI24" s="23">
        <f t="shared" si="5"/>
        <v>5.333333333333333</v>
      </c>
      <c r="AJ24" s="23">
        <f t="shared" si="6"/>
        <v>2</v>
      </c>
      <c r="AK24" s="23">
        <f t="shared" si="7"/>
        <v>0</v>
      </c>
      <c r="AL24" s="23">
        <f t="shared" si="8"/>
        <v>71.25</v>
      </c>
    </row>
    <row r="25" spans="1:38" s="30" customFormat="1" ht="37.5">
      <c r="A25" s="23">
        <f t="shared" si="9"/>
        <v>15</v>
      </c>
      <c r="B25" s="24" t="s">
        <v>108</v>
      </c>
      <c r="C25" s="25" t="s">
        <v>94</v>
      </c>
      <c r="D25" s="24" t="s">
        <v>109</v>
      </c>
      <c r="E25" s="25" t="s">
        <v>62</v>
      </c>
      <c r="F25" s="25" t="s">
        <v>63</v>
      </c>
      <c r="G25" s="26" t="s">
        <v>64</v>
      </c>
      <c r="H25" s="27">
        <v>142</v>
      </c>
      <c r="I25" s="27">
        <v>139</v>
      </c>
      <c r="J25" s="27">
        <v>403</v>
      </c>
      <c r="K25" s="27">
        <v>3</v>
      </c>
      <c r="L25" s="27" t="s">
        <v>76</v>
      </c>
      <c r="M25" s="27">
        <v>12</v>
      </c>
      <c r="N25" s="27">
        <v>10</v>
      </c>
      <c r="O25" s="27">
        <v>7</v>
      </c>
      <c r="P25" s="27">
        <v>4</v>
      </c>
      <c r="Q25" s="27">
        <v>0</v>
      </c>
      <c r="R25" s="27">
        <v>1</v>
      </c>
      <c r="S25" s="27">
        <v>0</v>
      </c>
      <c r="T25" s="28">
        <v>0</v>
      </c>
      <c r="U25" s="27">
        <v>0</v>
      </c>
      <c r="V25" s="27">
        <v>1140</v>
      </c>
      <c r="W25" s="29" t="s">
        <v>66</v>
      </c>
      <c r="X25" s="29" t="s">
        <v>88</v>
      </c>
      <c r="Y25" s="27">
        <v>0</v>
      </c>
      <c r="Z25" s="28">
        <v>0</v>
      </c>
      <c r="AA25" s="28">
        <v>0</v>
      </c>
      <c r="AB25" s="27">
        <v>0</v>
      </c>
      <c r="AC25" s="23">
        <f t="shared" si="0"/>
        <v>1.3999999999999986</v>
      </c>
      <c r="AD25" s="23">
        <f t="shared" si="1"/>
        <v>0</v>
      </c>
      <c r="AE25" s="23">
        <f t="shared" si="2"/>
        <v>0</v>
      </c>
      <c r="AF25" s="23">
        <f t="shared" si="3"/>
        <v>0</v>
      </c>
      <c r="AG25" s="23">
        <f t="shared" si="4"/>
        <v>0</v>
      </c>
      <c r="AH25" s="23">
        <f t="shared" si="4"/>
        <v>1</v>
      </c>
      <c r="AI25" s="23">
        <f t="shared" si="5"/>
        <v>4</v>
      </c>
      <c r="AJ25" s="23">
        <f t="shared" si="6"/>
        <v>2</v>
      </c>
      <c r="AK25" s="23">
        <f t="shared" si="7"/>
        <v>0</v>
      </c>
      <c r="AL25" s="23">
        <f t="shared" si="8"/>
        <v>60.449999999999996</v>
      </c>
    </row>
    <row r="26" spans="1:38" s="30" customFormat="1" ht="37.5">
      <c r="A26" s="23">
        <f t="shared" si="9"/>
        <v>16</v>
      </c>
      <c r="B26" s="24" t="s">
        <v>110</v>
      </c>
      <c r="C26" s="25" t="s">
        <v>94</v>
      </c>
      <c r="D26" s="24" t="s">
        <v>111</v>
      </c>
      <c r="E26" s="25" t="s">
        <v>62</v>
      </c>
      <c r="F26" s="25" t="s">
        <v>63</v>
      </c>
      <c r="G26" s="26" t="s">
        <v>64</v>
      </c>
      <c r="H26" s="27">
        <v>324</v>
      </c>
      <c r="I26" s="27">
        <v>287</v>
      </c>
      <c r="J26" s="27">
        <v>672</v>
      </c>
      <c r="K26" s="27">
        <v>6</v>
      </c>
      <c r="L26" s="27" t="s">
        <v>56</v>
      </c>
      <c r="M26" s="27">
        <v>26</v>
      </c>
      <c r="N26" s="27">
        <v>33</v>
      </c>
      <c r="O26" s="27">
        <v>10</v>
      </c>
      <c r="P26" s="27">
        <v>4</v>
      </c>
      <c r="Q26" s="27">
        <v>0</v>
      </c>
      <c r="R26" s="27">
        <v>1</v>
      </c>
      <c r="S26" s="27">
        <v>0</v>
      </c>
      <c r="T26" s="28">
        <v>0</v>
      </c>
      <c r="U26" s="27">
        <v>0</v>
      </c>
      <c r="V26" s="27">
        <v>17501</v>
      </c>
      <c r="W26" s="29" t="s">
        <v>66</v>
      </c>
      <c r="X26" s="29" t="s">
        <v>73</v>
      </c>
      <c r="Y26" s="27">
        <v>0</v>
      </c>
      <c r="Z26" s="28">
        <v>0</v>
      </c>
      <c r="AA26" s="28">
        <v>0</v>
      </c>
      <c r="AB26" s="27">
        <v>0</v>
      </c>
      <c r="AC26" s="23">
        <f t="shared" si="0"/>
        <v>8.2</v>
      </c>
      <c r="AD26" s="23">
        <f t="shared" si="1"/>
        <v>0</v>
      </c>
      <c r="AE26" s="23">
        <f t="shared" si="2"/>
        <v>0</v>
      </c>
      <c r="AF26" s="23">
        <f t="shared" si="3"/>
        <v>4.666666666666666</v>
      </c>
      <c r="AG26" s="23">
        <f t="shared" si="4"/>
        <v>0</v>
      </c>
      <c r="AH26" s="23">
        <f t="shared" si="4"/>
        <v>1</v>
      </c>
      <c r="AI26" s="23">
        <f t="shared" si="5"/>
        <v>8.666666666666666</v>
      </c>
      <c r="AJ26" s="23">
        <f t="shared" si="6"/>
        <v>3</v>
      </c>
      <c r="AK26" s="23">
        <f t="shared" si="7"/>
        <v>0</v>
      </c>
      <c r="AL26" s="23">
        <f t="shared" si="8"/>
        <v>100.8</v>
      </c>
    </row>
    <row r="27" spans="1:38" s="30" customFormat="1" ht="37.5">
      <c r="A27" s="23">
        <f t="shared" si="9"/>
        <v>17</v>
      </c>
      <c r="B27" s="24" t="s">
        <v>112</v>
      </c>
      <c r="C27" s="25" t="s">
        <v>94</v>
      </c>
      <c r="D27" s="24" t="s">
        <v>113</v>
      </c>
      <c r="E27" s="25" t="s">
        <v>62</v>
      </c>
      <c r="F27" s="25" t="s">
        <v>63</v>
      </c>
      <c r="G27" s="26" t="s">
        <v>64</v>
      </c>
      <c r="H27" s="27">
        <v>36</v>
      </c>
      <c r="I27" s="27">
        <v>24</v>
      </c>
      <c r="J27" s="27">
        <v>89</v>
      </c>
      <c r="K27" s="27">
        <v>4</v>
      </c>
      <c r="L27" s="27">
        <v>101</v>
      </c>
      <c r="M27" s="27">
        <v>5</v>
      </c>
      <c r="N27" s="27">
        <v>10</v>
      </c>
      <c r="O27" s="27">
        <v>7</v>
      </c>
      <c r="P27" s="27">
        <v>2</v>
      </c>
      <c r="Q27" s="27">
        <v>0</v>
      </c>
      <c r="R27" s="27">
        <v>1</v>
      </c>
      <c r="S27" s="27">
        <v>0</v>
      </c>
      <c r="T27" s="28">
        <v>0</v>
      </c>
      <c r="U27" s="27">
        <v>0</v>
      </c>
      <c r="V27" s="27">
        <v>2629</v>
      </c>
      <c r="W27" s="29" t="s">
        <v>66</v>
      </c>
      <c r="X27" s="29" t="s">
        <v>67</v>
      </c>
      <c r="Y27" s="27">
        <v>0</v>
      </c>
      <c r="Z27" s="28">
        <v>0</v>
      </c>
      <c r="AA27" s="28">
        <v>0</v>
      </c>
      <c r="AB27" s="27">
        <v>0</v>
      </c>
      <c r="AC27" s="23">
        <f t="shared" si="0"/>
        <v>0</v>
      </c>
      <c r="AD27" s="23">
        <f t="shared" si="1"/>
        <v>0</v>
      </c>
      <c r="AE27" s="23">
        <f t="shared" si="2"/>
        <v>0</v>
      </c>
      <c r="AF27" s="23">
        <f t="shared" si="3"/>
        <v>0</v>
      </c>
      <c r="AG27" s="23">
        <f t="shared" si="4"/>
        <v>0</v>
      </c>
      <c r="AH27" s="23">
        <f t="shared" si="4"/>
        <v>1</v>
      </c>
      <c r="AI27" s="23">
        <f t="shared" si="5"/>
        <v>2</v>
      </c>
      <c r="AJ27" s="23">
        <f t="shared" si="6"/>
        <v>1</v>
      </c>
      <c r="AK27" s="23">
        <f t="shared" si="7"/>
        <v>0</v>
      </c>
      <c r="AL27" s="23">
        <f t="shared" si="8"/>
        <v>13.35</v>
      </c>
    </row>
    <row r="28" spans="1:38" s="30" customFormat="1" ht="37.5">
      <c r="A28" s="23">
        <f t="shared" si="9"/>
        <v>18</v>
      </c>
      <c r="B28" s="24" t="s">
        <v>114</v>
      </c>
      <c r="C28" s="25" t="s">
        <v>94</v>
      </c>
      <c r="D28" s="24" t="s">
        <v>115</v>
      </c>
      <c r="E28" s="25" t="s">
        <v>62</v>
      </c>
      <c r="F28" s="25" t="s">
        <v>63</v>
      </c>
      <c r="G28" s="26" t="s">
        <v>100</v>
      </c>
      <c r="H28" s="27">
        <v>2061</v>
      </c>
      <c r="I28" s="27">
        <v>497</v>
      </c>
      <c r="J28" s="27">
        <v>1227</v>
      </c>
      <c r="K28" s="27">
        <v>7</v>
      </c>
      <c r="L28" s="27" t="s">
        <v>116</v>
      </c>
      <c r="M28" s="27">
        <v>42</v>
      </c>
      <c r="N28" s="27">
        <v>34</v>
      </c>
      <c r="O28" s="27">
        <v>27</v>
      </c>
      <c r="P28" s="27">
        <v>9</v>
      </c>
      <c r="Q28" s="27">
        <v>1</v>
      </c>
      <c r="R28" s="27">
        <v>0</v>
      </c>
      <c r="S28" s="27">
        <v>1</v>
      </c>
      <c r="T28" s="28">
        <v>0</v>
      </c>
      <c r="U28" s="27">
        <v>0</v>
      </c>
      <c r="V28" s="27">
        <v>3034</v>
      </c>
      <c r="W28" s="29" t="s">
        <v>66</v>
      </c>
      <c r="X28" s="29" t="s">
        <v>73</v>
      </c>
      <c r="Y28" s="27">
        <v>3</v>
      </c>
      <c r="Z28" s="28">
        <v>0</v>
      </c>
      <c r="AA28" s="28">
        <v>0</v>
      </c>
      <c r="AB28" s="27">
        <v>2</v>
      </c>
      <c r="AC28" s="23">
        <f t="shared" si="0"/>
        <v>2.3999999999999986</v>
      </c>
      <c r="AD28" s="23">
        <f t="shared" si="1"/>
        <v>0</v>
      </c>
      <c r="AE28" s="23">
        <f t="shared" si="2"/>
        <v>0</v>
      </c>
      <c r="AF28" s="23">
        <f t="shared" si="3"/>
        <v>5</v>
      </c>
      <c r="AG28" s="23">
        <f t="shared" si="4"/>
        <v>1</v>
      </c>
      <c r="AH28" s="23">
        <f t="shared" si="4"/>
        <v>0</v>
      </c>
      <c r="AI28" s="23">
        <f t="shared" si="5"/>
        <v>14</v>
      </c>
      <c r="AJ28" s="23">
        <f t="shared" si="6"/>
        <v>5</v>
      </c>
      <c r="AK28" s="23">
        <f t="shared" si="7"/>
        <v>0</v>
      </c>
      <c r="AL28" s="23">
        <f t="shared" si="8"/>
        <v>184.04999999999998</v>
      </c>
    </row>
    <row r="29" spans="1:38" s="30" customFormat="1" ht="37.5">
      <c r="A29" s="23">
        <f t="shared" si="9"/>
        <v>19</v>
      </c>
      <c r="B29" s="24" t="s">
        <v>117</v>
      </c>
      <c r="C29" s="25" t="s">
        <v>118</v>
      </c>
      <c r="D29" s="24" t="s">
        <v>119</v>
      </c>
      <c r="E29" s="25" t="s">
        <v>62</v>
      </c>
      <c r="F29" s="25" t="s">
        <v>63</v>
      </c>
      <c r="G29" s="26" t="s">
        <v>64</v>
      </c>
      <c r="H29" s="27">
        <v>160</v>
      </c>
      <c r="I29" s="27">
        <v>124</v>
      </c>
      <c r="J29" s="27">
        <v>418</v>
      </c>
      <c r="K29" s="27">
        <v>2</v>
      </c>
      <c r="L29" s="27" t="s">
        <v>120</v>
      </c>
      <c r="M29" s="27">
        <v>13</v>
      </c>
      <c r="N29" s="27">
        <v>14</v>
      </c>
      <c r="O29" s="27">
        <v>9</v>
      </c>
      <c r="P29" s="27">
        <v>8</v>
      </c>
      <c r="Q29" s="27">
        <v>1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9" t="s">
        <v>66</v>
      </c>
      <c r="X29" s="29" t="s">
        <v>88</v>
      </c>
      <c r="Y29" s="27">
        <v>0</v>
      </c>
      <c r="Z29" s="28">
        <v>0</v>
      </c>
      <c r="AA29" s="28">
        <v>0</v>
      </c>
      <c r="AB29" s="27">
        <v>0</v>
      </c>
      <c r="AC29" s="23">
        <f t="shared" si="0"/>
        <v>0</v>
      </c>
      <c r="AD29" s="23">
        <f t="shared" si="1"/>
        <v>0.09999999999999964</v>
      </c>
      <c r="AE29" s="23">
        <f t="shared" si="2"/>
        <v>0</v>
      </c>
      <c r="AF29" s="23">
        <f t="shared" si="3"/>
        <v>0</v>
      </c>
      <c r="AG29" s="23">
        <f t="shared" si="4"/>
        <v>1</v>
      </c>
      <c r="AH29" s="23">
        <f t="shared" si="4"/>
        <v>1</v>
      </c>
      <c r="AI29" s="23">
        <f t="shared" si="5"/>
        <v>8</v>
      </c>
      <c r="AJ29" s="23">
        <f t="shared" si="6"/>
        <v>2</v>
      </c>
      <c r="AK29" s="23">
        <f t="shared" si="7"/>
        <v>0</v>
      </c>
      <c r="AL29" s="23">
        <f t="shared" si="8"/>
        <v>62.699999999999996</v>
      </c>
    </row>
    <row r="30" spans="1:38" s="30" customFormat="1" ht="37.5">
      <c r="A30" s="23">
        <f t="shared" si="9"/>
        <v>20</v>
      </c>
      <c r="B30" s="24" t="s">
        <v>121</v>
      </c>
      <c r="C30" s="25" t="s">
        <v>118</v>
      </c>
      <c r="D30" s="24" t="s">
        <v>122</v>
      </c>
      <c r="E30" s="25" t="s">
        <v>62</v>
      </c>
      <c r="F30" s="25" t="s">
        <v>63</v>
      </c>
      <c r="G30" s="26" t="s">
        <v>64</v>
      </c>
      <c r="H30" s="27">
        <v>305</v>
      </c>
      <c r="I30" s="27">
        <v>270</v>
      </c>
      <c r="J30" s="27">
        <v>759</v>
      </c>
      <c r="K30" s="27">
        <v>4</v>
      </c>
      <c r="L30" s="27">
        <v>105</v>
      </c>
      <c r="M30" s="27">
        <v>27</v>
      </c>
      <c r="N30" s="27">
        <v>13</v>
      </c>
      <c r="O30" s="27">
        <v>12</v>
      </c>
      <c r="P30" s="27">
        <v>2</v>
      </c>
      <c r="Q30" s="27">
        <v>0</v>
      </c>
      <c r="R30" s="27">
        <v>0</v>
      </c>
      <c r="S30" s="27">
        <v>1</v>
      </c>
      <c r="T30" s="28">
        <v>0</v>
      </c>
      <c r="U30" s="27">
        <v>0</v>
      </c>
      <c r="V30" s="27">
        <v>850</v>
      </c>
      <c r="W30" s="29" t="s">
        <v>72</v>
      </c>
      <c r="X30" s="29" t="s">
        <v>67</v>
      </c>
      <c r="Y30" s="27">
        <v>100</v>
      </c>
      <c r="Z30" s="28">
        <v>0</v>
      </c>
      <c r="AA30" s="28">
        <v>0</v>
      </c>
      <c r="AB30" s="27">
        <v>1</v>
      </c>
      <c r="AC30" s="23">
        <f t="shared" si="0"/>
        <v>6.899999999999999</v>
      </c>
      <c r="AD30" s="23">
        <f t="shared" si="1"/>
        <v>0</v>
      </c>
      <c r="AE30" s="23">
        <f t="shared" si="2"/>
        <v>0</v>
      </c>
      <c r="AF30" s="23">
        <f t="shared" si="3"/>
        <v>7</v>
      </c>
      <c r="AG30" s="23">
        <f t="shared" si="4"/>
        <v>1</v>
      </c>
      <c r="AH30" s="23">
        <f t="shared" si="4"/>
        <v>0</v>
      </c>
      <c r="AI30" s="23">
        <f t="shared" si="5"/>
        <v>9</v>
      </c>
      <c r="AJ30" s="23">
        <f t="shared" si="6"/>
        <v>3</v>
      </c>
      <c r="AK30" s="23">
        <f t="shared" si="7"/>
        <v>0</v>
      </c>
      <c r="AL30" s="23">
        <f t="shared" si="8"/>
        <v>113.85</v>
      </c>
    </row>
    <row r="31" spans="1:38" s="30" customFormat="1" ht="37.5">
      <c r="A31" s="23">
        <f t="shared" si="9"/>
        <v>21</v>
      </c>
      <c r="B31" s="24" t="s">
        <v>123</v>
      </c>
      <c r="C31" s="25" t="s">
        <v>118</v>
      </c>
      <c r="D31" s="24" t="s">
        <v>124</v>
      </c>
      <c r="E31" s="25" t="s">
        <v>62</v>
      </c>
      <c r="F31" s="25" t="s">
        <v>63</v>
      </c>
      <c r="G31" s="26" t="s">
        <v>64</v>
      </c>
      <c r="H31" s="27">
        <v>35</v>
      </c>
      <c r="I31" s="27">
        <v>38</v>
      </c>
      <c r="J31" s="27">
        <v>83</v>
      </c>
      <c r="K31" s="27">
        <v>2</v>
      </c>
      <c r="L31" s="27">
        <v>101</v>
      </c>
      <c r="M31" s="27">
        <v>3</v>
      </c>
      <c r="N31" s="27">
        <v>8</v>
      </c>
      <c r="O31" s="27">
        <v>9</v>
      </c>
      <c r="P31" s="27">
        <v>2</v>
      </c>
      <c r="Q31" s="27">
        <v>0</v>
      </c>
      <c r="R31" s="27">
        <v>0</v>
      </c>
      <c r="S31" s="27">
        <v>1</v>
      </c>
      <c r="T31" s="28">
        <v>0</v>
      </c>
      <c r="U31" s="27">
        <v>0</v>
      </c>
      <c r="V31" s="27">
        <v>225</v>
      </c>
      <c r="W31" s="29" t="s">
        <v>66</v>
      </c>
      <c r="X31" s="29" t="s">
        <v>85</v>
      </c>
      <c r="Y31" s="27">
        <v>0</v>
      </c>
      <c r="Z31" s="28">
        <v>0</v>
      </c>
      <c r="AA31" s="28">
        <v>0</v>
      </c>
      <c r="AB31" s="27">
        <v>1</v>
      </c>
      <c r="AC31" s="23">
        <f t="shared" si="0"/>
        <v>0</v>
      </c>
      <c r="AD31" s="23">
        <f t="shared" si="1"/>
        <v>0</v>
      </c>
      <c r="AE31" s="23">
        <f t="shared" si="2"/>
        <v>0</v>
      </c>
      <c r="AF31" s="23">
        <f t="shared" si="3"/>
        <v>0</v>
      </c>
      <c r="AG31" s="23">
        <f t="shared" si="4"/>
        <v>1</v>
      </c>
      <c r="AH31" s="23">
        <f t="shared" si="4"/>
        <v>0</v>
      </c>
      <c r="AI31" s="23">
        <f t="shared" si="5"/>
        <v>2</v>
      </c>
      <c r="AJ31" s="23">
        <f t="shared" si="6"/>
        <v>1</v>
      </c>
      <c r="AK31" s="23">
        <f t="shared" si="7"/>
        <v>0</v>
      </c>
      <c r="AL31" s="23">
        <f t="shared" si="8"/>
        <v>12.45</v>
      </c>
    </row>
    <row r="32" spans="1:38" s="30" customFormat="1" ht="37.5">
      <c r="A32" s="23">
        <f t="shared" si="9"/>
        <v>22</v>
      </c>
      <c r="B32" s="24" t="s">
        <v>125</v>
      </c>
      <c r="C32" s="25" t="s">
        <v>118</v>
      </c>
      <c r="D32" s="24" t="s">
        <v>126</v>
      </c>
      <c r="E32" s="25" t="s">
        <v>62</v>
      </c>
      <c r="F32" s="25" t="s">
        <v>63</v>
      </c>
      <c r="G32" s="26" t="s">
        <v>64</v>
      </c>
      <c r="H32" s="27">
        <v>881</v>
      </c>
      <c r="I32" s="27">
        <v>320</v>
      </c>
      <c r="J32" s="27">
        <v>905</v>
      </c>
      <c r="K32" s="27">
        <v>3</v>
      </c>
      <c r="L32" s="27">
        <v>106</v>
      </c>
      <c r="M32" s="27">
        <v>29</v>
      </c>
      <c r="N32" s="27">
        <v>29</v>
      </c>
      <c r="O32" s="27">
        <v>20</v>
      </c>
      <c r="P32" s="27">
        <v>1</v>
      </c>
      <c r="Q32" s="27">
        <v>1</v>
      </c>
      <c r="R32" s="27">
        <v>1</v>
      </c>
      <c r="S32" s="27">
        <v>1</v>
      </c>
      <c r="T32" s="28">
        <v>0</v>
      </c>
      <c r="U32" s="27">
        <v>0</v>
      </c>
      <c r="V32" s="27">
        <v>1123</v>
      </c>
      <c r="W32" s="29" t="s">
        <v>77</v>
      </c>
      <c r="X32" s="29" t="s">
        <v>67</v>
      </c>
      <c r="Y32" s="27">
        <v>2</v>
      </c>
      <c r="Z32" s="28">
        <v>0</v>
      </c>
      <c r="AA32" s="28">
        <v>0</v>
      </c>
      <c r="AB32" s="27">
        <v>1</v>
      </c>
      <c r="AC32" s="23">
        <f t="shared" si="0"/>
        <v>0.29999999999999716</v>
      </c>
      <c r="AD32" s="23">
        <f t="shared" si="1"/>
        <v>0</v>
      </c>
      <c r="AE32" s="23">
        <f t="shared" si="2"/>
        <v>0</v>
      </c>
      <c r="AF32" s="23">
        <f t="shared" si="3"/>
        <v>8.666666666666666</v>
      </c>
      <c r="AG32" s="23">
        <f t="shared" si="4"/>
        <v>0</v>
      </c>
      <c r="AH32" s="23">
        <f t="shared" si="4"/>
        <v>0</v>
      </c>
      <c r="AI32" s="23">
        <f t="shared" si="5"/>
        <v>9.666666666666666</v>
      </c>
      <c r="AJ32" s="23">
        <f t="shared" si="6"/>
        <v>4</v>
      </c>
      <c r="AK32" s="23">
        <f t="shared" si="7"/>
        <v>0</v>
      </c>
      <c r="AL32" s="23">
        <f t="shared" si="8"/>
        <v>135.75</v>
      </c>
    </row>
    <row r="33" spans="1:38" s="30" customFormat="1" ht="37.5">
      <c r="A33" s="23">
        <f t="shared" si="9"/>
        <v>23</v>
      </c>
      <c r="B33" s="24" t="s">
        <v>127</v>
      </c>
      <c r="C33" s="25" t="s">
        <v>118</v>
      </c>
      <c r="D33" s="24" t="s">
        <v>128</v>
      </c>
      <c r="E33" s="25" t="s">
        <v>62</v>
      </c>
      <c r="F33" s="25" t="s">
        <v>63</v>
      </c>
      <c r="G33" s="26" t="s">
        <v>64</v>
      </c>
      <c r="H33" s="27">
        <v>1615</v>
      </c>
      <c r="I33" s="27">
        <v>287</v>
      </c>
      <c r="J33" s="27">
        <v>691</v>
      </c>
      <c r="K33" s="27">
        <v>3</v>
      </c>
      <c r="L33" s="27">
        <v>100</v>
      </c>
      <c r="M33" s="27">
        <v>23</v>
      </c>
      <c r="N33" s="27">
        <v>20</v>
      </c>
      <c r="O33" s="27">
        <v>16</v>
      </c>
      <c r="P33" s="27">
        <v>6</v>
      </c>
      <c r="Q33" s="27">
        <v>0</v>
      </c>
      <c r="R33" s="27">
        <v>1</v>
      </c>
      <c r="S33" s="27">
        <v>1</v>
      </c>
      <c r="T33" s="28">
        <v>0</v>
      </c>
      <c r="U33" s="27">
        <v>0</v>
      </c>
      <c r="V33" s="27">
        <v>2352</v>
      </c>
      <c r="W33" s="29" t="s">
        <v>77</v>
      </c>
      <c r="X33" s="29" t="s">
        <v>67</v>
      </c>
      <c r="Y33" s="27">
        <v>2048</v>
      </c>
      <c r="Z33" s="28">
        <v>0</v>
      </c>
      <c r="AA33" s="28">
        <v>0</v>
      </c>
      <c r="AB33" s="27">
        <v>1</v>
      </c>
      <c r="AC33" s="23">
        <f t="shared" si="0"/>
        <v>0.09999999999999787</v>
      </c>
      <c r="AD33" s="23">
        <f t="shared" si="1"/>
        <v>0</v>
      </c>
      <c r="AE33" s="23">
        <f t="shared" si="2"/>
        <v>0</v>
      </c>
      <c r="AF33" s="23">
        <f t="shared" si="3"/>
        <v>1.666666666666667</v>
      </c>
      <c r="AG33" s="23">
        <f t="shared" si="4"/>
        <v>0</v>
      </c>
      <c r="AH33" s="23">
        <f t="shared" si="4"/>
        <v>0</v>
      </c>
      <c r="AI33" s="23">
        <f t="shared" si="5"/>
        <v>7.666666666666667</v>
      </c>
      <c r="AJ33" s="23">
        <f t="shared" si="6"/>
        <v>3</v>
      </c>
      <c r="AK33" s="23">
        <f t="shared" si="7"/>
        <v>0</v>
      </c>
      <c r="AL33" s="23">
        <f t="shared" si="8"/>
        <v>103.64999999999999</v>
      </c>
    </row>
    <row r="34" spans="1:38" s="30" customFormat="1" ht="37.5">
      <c r="A34" s="23">
        <f t="shared" si="9"/>
        <v>24</v>
      </c>
      <c r="B34" s="24" t="s">
        <v>129</v>
      </c>
      <c r="C34" s="25" t="s">
        <v>118</v>
      </c>
      <c r="D34" s="24" t="s">
        <v>130</v>
      </c>
      <c r="E34" s="25" t="s">
        <v>62</v>
      </c>
      <c r="F34" s="25" t="s">
        <v>63</v>
      </c>
      <c r="G34" s="26" t="s">
        <v>64</v>
      </c>
      <c r="H34" s="27">
        <v>0</v>
      </c>
      <c r="I34" s="27">
        <v>28</v>
      </c>
      <c r="J34" s="27">
        <v>89</v>
      </c>
      <c r="K34" s="27">
        <v>3</v>
      </c>
      <c r="L34" s="27" t="s">
        <v>76</v>
      </c>
      <c r="M34" s="27">
        <v>5</v>
      </c>
      <c r="N34" s="27">
        <v>8</v>
      </c>
      <c r="O34" s="27">
        <v>9</v>
      </c>
      <c r="P34" s="27">
        <v>6</v>
      </c>
      <c r="Q34" s="27">
        <v>0</v>
      </c>
      <c r="R34" s="27">
        <v>1</v>
      </c>
      <c r="S34" s="27">
        <v>1</v>
      </c>
      <c r="T34" s="28">
        <v>0</v>
      </c>
      <c r="U34" s="27">
        <v>0</v>
      </c>
      <c r="V34" s="27">
        <v>242</v>
      </c>
      <c r="W34" s="29" t="s">
        <v>72</v>
      </c>
      <c r="X34" s="29" t="s">
        <v>85</v>
      </c>
      <c r="Y34" s="27">
        <v>0</v>
      </c>
      <c r="Z34" s="28">
        <v>0</v>
      </c>
      <c r="AA34" s="28">
        <v>0</v>
      </c>
      <c r="AB34" s="27">
        <v>0</v>
      </c>
      <c r="AC34" s="23">
        <f t="shared" si="0"/>
        <v>0</v>
      </c>
      <c r="AD34" s="23">
        <f t="shared" si="1"/>
        <v>0</v>
      </c>
      <c r="AE34" s="23">
        <f t="shared" si="2"/>
        <v>0</v>
      </c>
      <c r="AF34" s="23">
        <f t="shared" si="3"/>
        <v>0</v>
      </c>
      <c r="AG34" s="23">
        <f t="shared" si="4"/>
        <v>0</v>
      </c>
      <c r="AH34" s="23">
        <f t="shared" si="4"/>
        <v>0</v>
      </c>
      <c r="AI34" s="23">
        <f t="shared" si="5"/>
        <v>6</v>
      </c>
      <c r="AJ34" s="23">
        <f t="shared" si="6"/>
        <v>1</v>
      </c>
      <c r="AK34" s="23">
        <f t="shared" si="7"/>
        <v>0</v>
      </c>
      <c r="AL34" s="23">
        <f t="shared" si="8"/>
        <v>13.35</v>
      </c>
    </row>
    <row r="35" spans="1:38" s="30" customFormat="1" ht="37.5">
      <c r="A35" s="23">
        <f t="shared" si="9"/>
        <v>25</v>
      </c>
      <c r="B35" s="24" t="s">
        <v>131</v>
      </c>
      <c r="C35" s="25" t="s">
        <v>118</v>
      </c>
      <c r="D35" s="24" t="s">
        <v>132</v>
      </c>
      <c r="E35" s="25" t="s">
        <v>62</v>
      </c>
      <c r="F35" s="25" t="s">
        <v>63</v>
      </c>
      <c r="G35" s="26" t="s">
        <v>64</v>
      </c>
      <c r="H35" s="27">
        <v>113</v>
      </c>
      <c r="I35" s="27">
        <v>85</v>
      </c>
      <c r="J35" s="27">
        <v>214</v>
      </c>
      <c r="K35" s="27">
        <v>5</v>
      </c>
      <c r="L35" s="27" t="s">
        <v>101</v>
      </c>
      <c r="M35" s="27">
        <v>10</v>
      </c>
      <c r="N35" s="27">
        <v>16</v>
      </c>
      <c r="O35" s="27">
        <v>8</v>
      </c>
      <c r="P35" s="27">
        <v>3</v>
      </c>
      <c r="Q35" s="27">
        <v>1</v>
      </c>
      <c r="R35" s="27">
        <v>1</v>
      </c>
      <c r="S35" s="27">
        <v>0</v>
      </c>
      <c r="T35" s="28">
        <v>0</v>
      </c>
      <c r="U35" s="27">
        <v>1</v>
      </c>
      <c r="V35" s="27">
        <v>81</v>
      </c>
      <c r="W35" s="29" t="s">
        <v>72</v>
      </c>
      <c r="X35" s="29" t="s">
        <v>67</v>
      </c>
      <c r="Y35" s="27">
        <v>0</v>
      </c>
      <c r="Z35" s="28">
        <v>0</v>
      </c>
      <c r="AA35" s="28">
        <v>0</v>
      </c>
      <c r="AB35" s="27">
        <v>1</v>
      </c>
      <c r="AC35" s="23">
        <f t="shared" si="0"/>
        <v>0</v>
      </c>
      <c r="AD35" s="23">
        <f t="shared" si="1"/>
        <v>0</v>
      </c>
      <c r="AE35" s="23">
        <f t="shared" si="2"/>
        <v>1</v>
      </c>
      <c r="AF35" s="23">
        <f t="shared" si="3"/>
        <v>0.3333333333333335</v>
      </c>
      <c r="AG35" s="23">
        <f t="shared" si="4"/>
        <v>0</v>
      </c>
      <c r="AH35" s="23">
        <f t="shared" si="4"/>
        <v>1</v>
      </c>
      <c r="AI35" s="23">
        <f t="shared" si="5"/>
        <v>3.3333333333333335</v>
      </c>
      <c r="AJ35" s="23">
        <f t="shared" si="6"/>
        <v>2</v>
      </c>
      <c r="AK35" s="23">
        <f t="shared" si="7"/>
        <v>0</v>
      </c>
      <c r="AL35" s="23">
        <f t="shared" si="8"/>
        <v>32.1</v>
      </c>
    </row>
    <row r="36" spans="1:38" s="30" customFormat="1" ht="37.5">
      <c r="A36" s="23">
        <f t="shared" si="9"/>
        <v>26</v>
      </c>
      <c r="B36" s="24" t="s">
        <v>133</v>
      </c>
      <c r="C36" s="25" t="s">
        <v>118</v>
      </c>
      <c r="D36" s="24" t="s">
        <v>134</v>
      </c>
      <c r="E36" s="25" t="s">
        <v>62</v>
      </c>
      <c r="F36" s="25" t="s">
        <v>63</v>
      </c>
      <c r="G36" s="26" t="s">
        <v>64</v>
      </c>
      <c r="H36" s="27">
        <v>336</v>
      </c>
      <c r="I36" s="27">
        <v>172</v>
      </c>
      <c r="J36" s="27">
        <v>437</v>
      </c>
      <c r="K36" s="27">
        <v>1</v>
      </c>
      <c r="L36" s="27" t="s">
        <v>135</v>
      </c>
      <c r="M36" s="27">
        <v>12</v>
      </c>
      <c r="N36" s="27">
        <v>12</v>
      </c>
      <c r="O36" s="27">
        <v>8</v>
      </c>
      <c r="P36" s="27">
        <v>8</v>
      </c>
      <c r="Q36" s="27">
        <v>6</v>
      </c>
      <c r="R36" s="27">
        <v>1</v>
      </c>
      <c r="S36" s="27">
        <v>0</v>
      </c>
      <c r="T36" s="28">
        <v>0</v>
      </c>
      <c r="U36" s="27">
        <v>0</v>
      </c>
      <c r="V36" s="27">
        <v>2270</v>
      </c>
      <c r="W36" s="29" t="s">
        <v>77</v>
      </c>
      <c r="X36" s="29" t="s">
        <v>73</v>
      </c>
      <c r="Y36" s="27">
        <v>384</v>
      </c>
      <c r="Z36" s="28">
        <v>0</v>
      </c>
      <c r="AA36" s="28">
        <v>0</v>
      </c>
      <c r="AB36" s="27">
        <v>1</v>
      </c>
      <c r="AC36" s="23">
        <f t="shared" si="0"/>
        <v>0.3999999999999986</v>
      </c>
      <c r="AD36" s="23">
        <f t="shared" si="1"/>
        <v>0</v>
      </c>
      <c r="AE36" s="23">
        <f t="shared" si="2"/>
        <v>0</v>
      </c>
      <c r="AF36" s="23">
        <f t="shared" si="3"/>
        <v>0</v>
      </c>
      <c r="AG36" s="23">
        <f t="shared" si="4"/>
        <v>0</v>
      </c>
      <c r="AH36" s="23">
        <f t="shared" si="4"/>
        <v>1</v>
      </c>
      <c r="AI36" s="23">
        <f t="shared" si="5"/>
        <v>8</v>
      </c>
      <c r="AJ36" s="23">
        <f t="shared" si="6"/>
        <v>2</v>
      </c>
      <c r="AK36" s="23">
        <f t="shared" si="7"/>
        <v>0</v>
      </c>
      <c r="AL36" s="23">
        <f t="shared" si="8"/>
        <v>65.55</v>
      </c>
    </row>
    <row r="37" spans="1:38" s="30" customFormat="1" ht="37.5">
      <c r="A37" s="23">
        <f t="shared" si="9"/>
        <v>27</v>
      </c>
      <c r="B37" s="24" t="s">
        <v>136</v>
      </c>
      <c r="C37" s="25" t="s">
        <v>137</v>
      </c>
      <c r="D37" s="24" t="s">
        <v>138</v>
      </c>
      <c r="E37" s="25" t="s">
        <v>62</v>
      </c>
      <c r="F37" s="25" t="s">
        <v>63</v>
      </c>
      <c r="G37" s="26" t="s">
        <v>64</v>
      </c>
      <c r="H37" s="27">
        <v>148</v>
      </c>
      <c r="I37" s="27">
        <v>61</v>
      </c>
      <c r="J37" s="27">
        <v>203</v>
      </c>
      <c r="K37" s="27">
        <v>3</v>
      </c>
      <c r="L37" s="27" t="s">
        <v>76</v>
      </c>
      <c r="M37" s="27">
        <v>9</v>
      </c>
      <c r="N37" s="27">
        <v>13</v>
      </c>
      <c r="O37" s="27">
        <v>6</v>
      </c>
      <c r="P37" s="27">
        <v>4</v>
      </c>
      <c r="Q37" s="27">
        <v>0</v>
      </c>
      <c r="R37" s="27">
        <v>1</v>
      </c>
      <c r="S37" s="27">
        <v>0</v>
      </c>
      <c r="T37" s="28">
        <v>0</v>
      </c>
      <c r="U37" s="27">
        <v>0</v>
      </c>
      <c r="V37" s="27">
        <v>614</v>
      </c>
      <c r="W37" s="29" t="s">
        <v>72</v>
      </c>
      <c r="X37" s="29" t="s">
        <v>85</v>
      </c>
      <c r="Y37" s="27">
        <v>512</v>
      </c>
      <c r="Z37" s="28">
        <v>0</v>
      </c>
      <c r="AA37" s="28">
        <v>0</v>
      </c>
      <c r="AB37" s="27">
        <v>0</v>
      </c>
      <c r="AC37" s="23">
        <f t="shared" si="0"/>
        <v>0.2999999999999998</v>
      </c>
      <c r="AD37" s="23">
        <f t="shared" si="1"/>
        <v>0</v>
      </c>
      <c r="AE37" s="23">
        <f t="shared" si="2"/>
        <v>0</v>
      </c>
      <c r="AF37" s="23">
        <f t="shared" si="3"/>
        <v>0</v>
      </c>
      <c r="AG37" s="23">
        <f t="shared" si="4"/>
        <v>0</v>
      </c>
      <c r="AH37" s="23">
        <f t="shared" si="4"/>
        <v>1</v>
      </c>
      <c r="AI37" s="23">
        <f t="shared" si="5"/>
        <v>4</v>
      </c>
      <c r="AJ37" s="23">
        <f t="shared" si="6"/>
        <v>1</v>
      </c>
      <c r="AK37" s="23">
        <f t="shared" si="7"/>
        <v>0</v>
      </c>
      <c r="AL37" s="23">
        <f t="shared" si="8"/>
        <v>30.45</v>
      </c>
    </row>
    <row r="38" spans="1:38" s="30" customFormat="1" ht="37.5">
      <c r="A38" s="23">
        <f t="shared" si="9"/>
        <v>28</v>
      </c>
      <c r="B38" s="24" t="s">
        <v>139</v>
      </c>
      <c r="C38" s="25" t="s">
        <v>137</v>
      </c>
      <c r="D38" s="24" t="s">
        <v>140</v>
      </c>
      <c r="E38" s="25" t="s">
        <v>62</v>
      </c>
      <c r="F38" s="25" t="s">
        <v>63</v>
      </c>
      <c r="G38" s="26" t="s">
        <v>64</v>
      </c>
      <c r="H38" s="27">
        <v>18</v>
      </c>
      <c r="I38" s="27">
        <v>7</v>
      </c>
      <c r="J38" s="27">
        <v>31</v>
      </c>
      <c r="K38" s="27">
        <v>2</v>
      </c>
      <c r="L38" s="27" t="s">
        <v>141</v>
      </c>
      <c r="M38" s="27">
        <v>6</v>
      </c>
      <c r="N38" s="27">
        <v>7</v>
      </c>
      <c r="O38" s="27">
        <v>4</v>
      </c>
      <c r="P38" s="27">
        <v>3</v>
      </c>
      <c r="Q38" s="27">
        <v>0</v>
      </c>
      <c r="R38" s="27">
        <v>0</v>
      </c>
      <c r="S38" s="27">
        <v>0</v>
      </c>
      <c r="T38" s="28">
        <v>0</v>
      </c>
      <c r="U38" s="27">
        <v>2</v>
      </c>
      <c r="V38" s="27">
        <v>6400</v>
      </c>
      <c r="W38" s="29" t="s">
        <v>72</v>
      </c>
      <c r="X38" s="29" t="s">
        <v>67</v>
      </c>
      <c r="Y38" s="27">
        <v>184</v>
      </c>
      <c r="Z38" s="28">
        <v>0</v>
      </c>
      <c r="AA38" s="28">
        <v>0</v>
      </c>
      <c r="AB38" s="27">
        <v>0</v>
      </c>
      <c r="AC38" s="23">
        <f t="shared" si="0"/>
        <v>0.1999999999999993</v>
      </c>
      <c r="AD38" s="23">
        <f t="shared" si="1"/>
        <v>0</v>
      </c>
      <c r="AE38" s="23">
        <f t="shared" si="2"/>
        <v>2</v>
      </c>
      <c r="AF38" s="23">
        <f t="shared" si="3"/>
        <v>0</v>
      </c>
      <c r="AG38" s="23">
        <f t="shared" si="4"/>
        <v>1</v>
      </c>
      <c r="AH38" s="23">
        <f t="shared" si="4"/>
        <v>1</v>
      </c>
      <c r="AI38" s="23">
        <f t="shared" si="5"/>
        <v>3</v>
      </c>
      <c r="AJ38" s="23">
        <f t="shared" si="6"/>
        <v>1</v>
      </c>
      <c r="AK38" s="23">
        <f t="shared" si="7"/>
        <v>0</v>
      </c>
      <c r="AL38" s="23">
        <f t="shared" si="8"/>
        <v>4.6499999999999995</v>
      </c>
    </row>
    <row r="39" spans="1:38" s="30" customFormat="1" ht="37.5">
      <c r="A39" s="23">
        <f t="shared" si="9"/>
        <v>29</v>
      </c>
      <c r="B39" s="24" t="s">
        <v>142</v>
      </c>
      <c r="C39" s="25" t="s">
        <v>137</v>
      </c>
      <c r="D39" s="24" t="s">
        <v>143</v>
      </c>
      <c r="E39" s="25" t="s">
        <v>62</v>
      </c>
      <c r="F39" s="25" t="s">
        <v>63</v>
      </c>
      <c r="G39" s="26" t="s">
        <v>64</v>
      </c>
      <c r="H39" s="27">
        <v>296</v>
      </c>
      <c r="I39" s="27">
        <v>200</v>
      </c>
      <c r="J39" s="27">
        <v>443</v>
      </c>
      <c r="K39" s="27">
        <v>4</v>
      </c>
      <c r="L39" s="27" t="s">
        <v>76</v>
      </c>
      <c r="M39" s="27">
        <v>14</v>
      </c>
      <c r="N39" s="27">
        <v>7</v>
      </c>
      <c r="O39" s="27">
        <v>10</v>
      </c>
      <c r="P39" s="27">
        <v>6</v>
      </c>
      <c r="Q39" s="27">
        <v>2</v>
      </c>
      <c r="R39" s="27">
        <v>1</v>
      </c>
      <c r="S39" s="27">
        <v>1</v>
      </c>
      <c r="T39" s="28">
        <v>0</v>
      </c>
      <c r="U39" s="27">
        <v>5</v>
      </c>
      <c r="V39" s="27">
        <v>902</v>
      </c>
      <c r="W39" s="29" t="s">
        <v>66</v>
      </c>
      <c r="X39" s="29" t="s">
        <v>73</v>
      </c>
      <c r="Y39" s="27">
        <v>0</v>
      </c>
      <c r="Z39" s="28">
        <v>0</v>
      </c>
      <c r="AA39" s="28">
        <v>0</v>
      </c>
      <c r="AB39" s="27">
        <v>1</v>
      </c>
      <c r="AC39" s="23">
        <f t="shared" si="0"/>
        <v>0</v>
      </c>
      <c r="AD39" s="23">
        <f t="shared" si="1"/>
        <v>0</v>
      </c>
      <c r="AE39" s="23">
        <f t="shared" si="2"/>
        <v>5</v>
      </c>
      <c r="AF39" s="23">
        <f t="shared" si="3"/>
        <v>0</v>
      </c>
      <c r="AG39" s="23">
        <f t="shared" si="4"/>
        <v>0</v>
      </c>
      <c r="AH39" s="23">
        <f t="shared" si="4"/>
        <v>0</v>
      </c>
      <c r="AI39" s="23">
        <f t="shared" si="5"/>
        <v>6</v>
      </c>
      <c r="AJ39" s="23">
        <f t="shared" si="6"/>
        <v>2</v>
      </c>
      <c r="AK39" s="23">
        <f t="shared" si="7"/>
        <v>0</v>
      </c>
      <c r="AL39" s="23">
        <f t="shared" si="8"/>
        <v>66.45</v>
      </c>
    </row>
    <row r="40" spans="1:38" s="30" customFormat="1" ht="37.5">
      <c r="A40" s="23">
        <f t="shared" si="9"/>
        <v>30</v>
      </c>
      <c r="B40" s="24" t="s">
        <v>144</v>
      </c>
      <c r="C40" s="25" t="s">
        <v>137</v>
      </c>
      <c r="D40" s="24" t="s">
        <v>145</v>
      </c>
      <c r="E40" s="25" t="s">
        <v>62</v>
      </c>
      <c r="F40" s="25" t="s">
        <v>63</v>
      </c>
      <c r="G40" s="26" t="s">
        <v>64</v>
      </c>
      <c r="H40" s="27">
        <v>103</v>
      </c>
      <c r="I40" s="27">
        <v>75</v>
      </c>
      <c r="J40" s="27">
        <v>203</v>
      </c>
      <c r="K40" s="27">
        <v>2</v>
      </c>
      <c r="L40" s="27" t="s">
        <v>76</v>
      </c>
      <c r="M40" s="27">
        <v>9</v>
      </c>
      <c r="N40" s="27">
        <v>13</v>
      </c>
      <c r="O40" s="27">
        <v>11</v>
      </c>
      <c r="P40" s="27">
        <v>5</v>
      </c>
      <c r="Q40" s="27">
        <v>0</v>
      </c>
      <c r="R40" s="27">
        <v>1</v>
      </c>
      <c r="S40" s="27">
        <v>1</v>
      </c>
      <c r="T40" s="28">
        <v>0</v>
      </c>
      <c r="U40" s="27">
        <v>0</v>
      </c>
      <c r="V40" s="27">
        <v>160</v>
      </c>
      <c r="W40" s="29" t="s">
        <v>66</v>
      </c>
      <c r="X40" s="29" t="s">
        <v>85</v>
      </c>
      <c r="Y40" s="27">
        <v>1</v>
      </c>
      <c r="Z40" s="28">
        <v>0</v>
      </c>
      <c r="AA40" s="28">
        <v>0</v>
      </c>
      <c r="AB40" s="27">
        <v>0</v>
      </c>
      <c r="AC40" s="23">
        <f t="shared" si="0"/>
        <v>0</v>
      </c>
      <c r="AD40" s="23">
        <f t="shared" si="1"/>
        <v>0</v>
      </c>
      <c r="AE40" s="23">
        <f t="shared" si="2"/>
        <v>0</v>
      </c>
      <c r="AF40" s="23">
        <f t="shared" si="3"/>
        <v>0</v>
      </c>
      <c r="AG40" s="23">
        <f t="shared" si="4"/>
        <v>0</v>
      </c>
      <c r="AH40" s="23">
        <f t="shared" si="4"/>
        <v>0</v>
      </c>
      <c r="AI40" s="23">
        <f t="shared" si="5"/>
        <v>5</v>
      </c>
      <c r="AJ40" s="23">
        <f t="shared" si="6"/>
        <v>1</v>
      </c>
      <c r="AK40" s="23">
        <f t="shared" si="7"/>
        <v>0</v>
      </c>
      <c r="AL40" s="23">
        <f t="shared" si="8"/>
        <v>30.45</v>
      </c>
    </row>
    <row r="41" spans="1:38" s="30" customFormat="1" ht="37.5">
      <c r="A41" s="23">
        <f t="shared" si="9"/>
        <v>31</v>
      </c>
      <c r="B41" s="24" t="s">
        <v>146</v>
      </c>
      <c r="C41" s="25" t="s">
        <v>137</v>
      </c>
      <c r="D41" s="24" t="s">
        <v>147</v>
      </c>
      <c r="E41" s="25" t="s">
        <v>62</v>
      </c>
      <c r="F41" s="25" t="s">
        <v>63</v>
      </c>
      <c r="G41" s="26" t="s">
        <v>100</v>
      </c>
      <c r="H41" s="27">
        <v>1672</v>
      </c>
      <c r="I41" s="27">
        <v>516</v>
      </c>
      <c r="J41" s="27">
        <v>1269</v>
      </c>
      <c r="K41" s="27">
        <v>8</v>
      </c>
      <c r="L41" s="27" t="s">
        <v>52</v>
      </c>
      <c r="M41" s="27">
        <v>44</v>
      </c>
      <c r="N41" s="27">
        <v>82</v>
      </c>
      <c r="O41" s="27">
        <v>33</v>
      </c>
      <c r="P41" s="27">
        <v>17</v>
      </c>
      <c r="Q41" s="27">
        <v>3</v>
      </c>
      <c r="R41" s="27">
        <v>3</v>
      </c>
      <c r="S41" s="27">
        <v>1</v>
      </c>
      <c r="T41" s="28">
        <v>0</v>
      </c>
      <c r="U41" s="27">
        <v>11</v>
      </c>
      <c r="V41" s="27">
        <v>5</v>
      </c>
      <c r="W41" s="29" t="s">
        <v>77</v>
      </c>
      <c r="X41" s="29" t="s">
        <v>73</v>
      </c>
      <c r="Y41" s="27">
        <v>0</v>
      </c>
      <c r="Z41" s="28">
        <v>0</v>
      </c>
      <c r="AA41" s="28">
        <v>0</v>
      </c>
      <c r="AB41" s="27">
        <v>0</v>
      </c>
      <c r="AC41" s="23">
        <f t="shared" si="0"/>
        <v>0</v>
      </c>
      <c r="AD41" s="23">
        <f t="shared" si="1"/>
        <v>0</v>
      </c>
      <c r="AE41" s="23">
        <f t="shared" si="2"/>
        <v>11</v>
      </c>
      <c r="AF41" s="23">
        <f t="shared" si="3"/>
        <v>0</v>
      </c>
      <c r="AG41" s="23">
        <f t="shared" si="4"/>
        <v>0</v>
      </c>
      <c r="AH41" s="23">
        <f t="shared" si="4"/>
        <v>0</v>
      </c>
      <c r="AI41" s="23">
        <f t="shared" si="5"/>
        <v>17</v>
      </c>
      <c r="AJ41" s="23">
        <f t="shared" si="6"/>
        <v>5</v>
      </c>
      <c r="AK41" s="23">
        <f t="shared" si="7"/>
        <v>0</v>
      </c>
      <c r="AL41" s="23">
        <f t="shared" si="8"/>
        <v>190.35</v>
      </c>
    </row>
    <row r="42" spans="1:38" s="30" customFormat="1" ht="37.5">
      <c r="A42" s="23">
        <f t="shared" si="9"/>
        <v>32</v>
      </c>
      <c r="B42" s="24" t="s">
        <v>148</v>
      </c>
      <c r="C42" s="25" t="s">
        <v>149</v>
      </c>
      <c r="D42" s="24" t="s">
        <v>150</v>
      </c>
      <c r="E42" s="25" t="s">
        <v>62</v>
      </c>
      <c r="F42" s="25" t="s">
        <v>63</v>
      </c>
      <c r="G42" s="26" t="s">
        <v>100</v>
      </c>
      <c r="H42" s="27">
        <v>1369</v>
      </c>
      <c r="I42" s="27">
        <v>472</v>
      </c>
      <c r="J42" s="27">
        <v>1223</v>
      </c>
      <c r="K42" s="27">
        <v>8</v>
      </c>
      <c r="L42" s="27" t="s">
        <v>51</v>
      </c>
      <c r="M42" s="27">
        <v>48</v>
      </c>
      <c r="N42" s="27">
        <v>89</v>
      </c>
      <c r="O42" s="27">
        <v>31</v>
      </c>
      <c r="P42" s="27">
        <v>15</v>
      </c>
      <c r="Q42" s="27">
        <v>1</v>
      </c>
      <c r="R42" s="27">
        <v>0</v>
      </c>
      <c r="S42" s="27">
        <v>0</v>
      </c>
      <c r="T42" s="28">
        <v>0</v>
      </c>
      <c r="U42" s="27">
        <v>1</v>
      </c>
      <c r="V42" s="27">
        <v>2</v>
      </c>
      <c r="W42" s="29" t="s">
        <v>77</v>
      </c>
      <c r="X42" s="29" t="s">
        <v>73</v>
      </c>
      <c r="Y42" s="27">
        <v>10000</v>
      </c>
      <c r="Z42" s="28">
        <v>0</v>
      </c>
      <c r="AA42" s="28">
        <v>0</v>
      </c>
      <c r="AB42" s="27">
        <v>0</v>
      </c>
      <c r="AC42" s="23">
        <f t="shared" si="0"/>
        <v>0</v>
      </c>
      <c r="AD42" s="23">
        <f t="shared" si="1"/>
        <v>2.5999999999999943</v>
      </c>
      <c r="AE42" s="23">
        <f t="shared" si="2"/>
        <v>1</v>
      </c>
      <c r="AF42" s="23">
        <f t="shared" si="3"/>
        <v>1</v>
      </c>
      <c r="AG42" s="23">
        <f t="shared" si="4"/>
        <v>1</v>
      </c>
      <c r="AH42" s="23">
        <f t="shared" si="4"/>
        <v>1</v>
      </c>
      <c r="AI42" s="23">
        <f t="shared" si="5"/>
        <v>16</v>
      </c>
      <c r="AJ42" s="23">
        <f t="shared" si="6"/>
        <v>6</v>
      </c>
      <c r="AK42" s="23">
        <f t="shared" si="7"/>
        <v>0</v>
      </c>
      <c r="AL42" s="23">
        <f t="shared" si="8"/>
        <v>183.45</v>
      </c>
    </row>
    <row r="43" spans="1:38" s="30" customFormat="1" ht="37.5">
      <c r="A43" s="23">
        <f t="shared" si="9"/>
        <v>33</v>
      </c>
      <c r="B43" s="24" t="s">
        <v>151</v>
      </c>
      <c r="C43" s="25" t="s">
        <v>149</v>
      </c>
      <c r="D43" s="24" t="s">
        <v>152</v>
      </c>
      <c r="E43" s="25" t="s">
        <v>62</v>
      </c>
      <c r="F43" s="25" t="s">
        <v>63</v>
      </c>
      <c r="G43" s="26" t="s">
        <v>64</v>
      </c>
      <c r="H43" s="27">
        <v>35</v>
      </c>
      <c r="I43" s="27">
        <v>22</v>
      </c>
      <c r="J43" s="27">
        <v>108</v>
      </c>
      <c r="K43" s="27">
        <v>5</v>
      </c>
      <c r="L43" s="27" t="s">
        <v>76</v>
      </c>
      <c r="M43" s="27">
        <v>3</v>
      </c>
      <c r="N43" s="27">
        <v>1</v>
      </c>
      <c r="O43" s="27">
        <v>4</v>
      </c>
      <c r="P43" s="27">
        <v>5</v>
      </c>
      <c r="Q43" s="27">
        <v>0</v>
      </c>
      <c r="R43" s="27">
        <v>0</v>
      </c>
      <c r="S43" s="27">
        <v>0</v>
      </c>
      <c r="T43" s="28">
        <v>0</v>
      </c>
      <c r="U43" s="27">
        <v>0</v>
      </c>
      <c r="V43" s="27">
        <v>4500100</v>
      </c>
      <c r="W43" s="29" t="s">
        <v>66</v>
      </c>
      <c r="X43" s="29" t="s">
        <v>88</v>
      </c>
      <c r="Y43" s="27">
        <v>0</v>
      </c>
      <c r="Z43" s="28">
        <v>0</v>
      </c>
      <c r="AA43" s="28">
        <v>0</v>
      </c>
      <c r="AB43" s="27">
        <v>0</v>
      </c>
      <c r="AC43" s="23">
        <f t="shared" si="0"/>
        <v>0</v>
      </c>
      <c r="AD43" s="23">
        <f t="shared" si="1"/>
        <v>0</v>
      </c>
      <c r="AE43" s="23">
        <f t="shared" si="2"/>
        <v>0</v>
      </c>
      <c r="AF43" s="23">
        <f t="shared" si="3"/>
        <v>0</v>
      </c>
      <c r="AG43" s="23">
        <f t="shared" si="4"/>
        <v>1</v>
      </c>
      <c r="AH43" s="23">
        <f t="shared" si="4"/>
        <v>1</v>
      </c>
      <c r="AI43" s="23">
        <f t="shared" si="5"/>
        <v>5</v>
      </c>
      <c r="AJ43" s="23">
        <f t="shared" si="6"/>
        <v>1</v>
      </c>
      <c r="AK43" s="23">
        <f t="shared" si="7"/>
        <v>0</v>
      </c>
      <c r="AL43" s="23">
        <f t="shared" si="8"/>
        <v>16.2</v>
      </c>
    </row>
    <row r="44" spans="1:38" s="30" customFormat="1" ht="37.5">
      <c r="A44" s="23">
        <f t="shared" si="9"/>
        <v>34</v>
      </c>
      <c r="B44" s="24" t="s">
        <v>153</v>
      </c>
      <c r="C44" s="25" t="s">
        <v>149</v>
      </c>
      <c r="D44" s="24" t="s">
        <v>154</v>
      </c>
      <c r="E44" s="25" t="s">
        <v>62</v>
      </c>
      <c r="F44" s="25" t="s">
        <v>63</v>
      </c>
      <c r="G44" s="26" t="s">
        <v>64</v>
      </c>
      <c r="H44" s="27">
        <v>0</v>
      </c>
      <c r="I44" s="27">
        <v>156</v>
      </c>
      <c r="J44" s="27">
        <v>295</v>
      </c>
      <c r="K44" s="27">
        <v>6</v>
      </c>
      <c r="L44" s="27" t="s">
        <v>53</v>
      </c>
      <c r="M44" s="27">
        <v>12</v>
      </c>
      <c r="N44" s="27">
        <v>44</v>
      </c>
      <c r="O44" s="27">
        <v>6</v>
      </c>
      <c r="P44" s="27">
        <v>6</v>
      </c>
      <c r="Q44" s="27">
        <v>0</v>
      </c>
      <c r="R44" s="27">
        <v>1</v>
      </c>
      <c r="S44" s="27">
        <v>1</v>
      </c>
      <c r="T44" s="28">
        <v>0</v>
      </c>
      <c r="U44" s="27">
        <v>1</v>
      </c>
      <c r="V44" s="27">
        <v>2500</v>
      </c>
      <c r="W44" s="29" t="s">
        <v>77</v>
      </c>
      <c r="X44" s="29" t="s">
        <v>73</v>
      </c>
      <c r="Y44" s="27">
        <v>2</v>
      </c>
      <c r="Z44" s="28">
        <v>0</v>
      </c>
      <c r="AA44" s="28">
        <v>0</v>
      </c>
      <c r="AB44" s="27">
        <v>0</v>
      </c>
      <c r="AC44" s="23">
        <f t="shared" si="0"/>
        <v>2.3999999999999986</v>
      </c>
      <c r="AD44" s="23">
        <f t="shared" si="1"/>
        <v>0</v>
      </c>
      <c r="AE44" s="23">
        <f t="shared" si="2"/>
        <v>1</v>
      </c>
      <c r="AF44" s="23">
        <f t="shared" si="3"/>
        <v>0</v>
      </c>
      <c r="AG44" s="23">
        <f t="shared" si="4"/>
        <v>0</v>
      </c>
      <c r="AH44" s="23">
        <f t="shared" si="4"/>
        <v>0</v>
      </c>
      <c r="AI44" s="23">
        <f t="shared" si="5"/>
        <v>6</v>
      </c>
      <c r="AJ44" s="23">
        <f t="shared" si="6"/>
        <v>2</v>
      </c>
      <c r="AK44" s="23">
        <f t="shared" si="7"/>
        <v>0</v>
      </c>
      <c r="AL44" s="23">
        <f t="shared" si="8"/>
        <v>44.25</v>
      </c>
    </row>
    <row r="45" spans="1:38" s="30" customFormat="1" ht="37.5">
      <c r="A45" s="23">
        <f t="shared" si="9"/>
        <v>35</v>
      </c>
      <c r="B45" s="24" t="s">
        <v>155</v>
      </c>
      <c r="C45" s="25" t="s">
        <v>156</v>
      </c>
      <c r="D45" s="24" t="s">
        <v>157</v>
      </c>
      <c r="E45" s="25" t="s">
        <v>62</v>
      </c>
      <c r="F45" s="25" t="s">
        <v>63</v>
      </c>
      <c r="G45" s="26" t="s">
        <v>64</v>
      </c>
      <c r="H45" s="27">
        <v>552</v>
      </c>
      <c r="I45" s="27">
        <v>189</v>
      </c>
      <c r="J45" s="27">
        <v>599</v>
      </c>
      <c r="K45" s="27">
        <v>1</v>
      </c>
      <c r="L45" s="27" t="s">
        <v>158</v>
      </c>
      <c r="M45" s="27">
        <v>18</v>
      </c>
      <c r="N45" s="27">
        <v>18</v>
      </c>
      <c r="O45" s="27">
        <v>11</v>
      </c>
      <c r="P45" s="27">
        <v>9</v>
      </c>
      <c r="Q45" s="27">
        <v>9</v>
      </c>
      <c r="R45" s="27">
        <v>1</v>
      </c>
      <c r="S45" s="27">
        <v>1</v>
      </c>
      <c r="T45" s="28">
        <v>0</v>
      </c>
      <c r="U45" s="27">
        <v>12</v>
      </c>
      <c r="V45" s="27">
        <v>14748</v>
      </c>
      <c r="W45" s="29" t="s">
        <v>77</v>
      </c>
      <c r="X45" s="29" t="s">
        <v>73</v>
      </c>
      <c r="Y45" s="27">
        <v>0</v>
      </c>
      <c r="Z45" s="28">
        <v>0</v>
      </c>
      <c r="AA45" s="28">
        <v>0</v>
      </c>
      <c r="AB45" s="27">
        <v>1</v>
      </c>
      <c r="AC45" s="23">
        <f t="shared" si="0"/>
        <v>1.5999999999999996</v>
      </c>
      <c r="AD45" s="23">
        <f t="shared" si="1"/>
        <v>0</v>
      </c>
      <c r="AE45" s="23">
        <f t="shared" si="2"/>
        <v>12</v>
      </c>
      <c r="AF45" s="23">
        <f t="shared" si="3"/>
        <v>0</v>
      </c>
      <c r="AG45" s="23">
        <f t="shared" si="4"/>
        <v>0</v>
      </c>
      <c r="AH45" s="23">
        <f t="shared" si="4"/>
        <v>0</v>
      </c>
      <c r="AI45" s="23">
        <f t="shared" si="5"/>
        <v>9</v>
      </c>
      <c r="AJ45" s="23">
        <f t="shared" si="6"/>
        <v>2</v>
      </c>
      <c r="AK45" s="23">
        <f t="shared" si="7"/>
        <v>0</v>
      </c>
      <c r="AL45" s="23">
        <f t="shared" si="8"/>
        <v>89.85</v>
      </c>
    </row>
    <row r="46" spans="1:38" s="30" customFormat="1" ht="37.5">
      <c r="A46" s="23">
        <f t="shared" si="9"/>
        <v>36</v>
      </c>
      <c r="B46" s="24" t="s">
        <v>159</v>
      </c>
      <c r="C46" s="25" t="s">
        <v>160</v>
      </c>
      <c r="D46" s="24" t="s">
        <v>161</v>
      </c>
      <c r="E46" s="25" t="s">
        <v>62</v>
      </c>
      <c r="F46" s="25" t="s">
        <v>63</v>
      </c>
      <c r="G46" s="26" t="s">
        <v>64</v>
      </c>
      <c r="H46" s="27">
        <v>138</v>
      </c>
      <c r="I46" s="27">
        <v>138</v>
      </c>
      <c r="J46" s="27">
        <v>309</v>
      </c>
      <c r="K46" s="27">
        <v>5</v>
      </c>
      <c r="L46" s="27" t="s">
        <v>162</v>
      </c>
      <c r="M46" s="27">
        <v>13</v>
      </c>
      <c r="N46" s="27">
        <v>22</v>
      </c>
      <c r="O46" s="27">
        <v>13</v>
      </c>
      <c r="P46" s="27">
        <v>3</v>
      </c>
      <c r="Q46" s="27">
        <v>0</v>
      </c>
      <c r="R46" s="27">
        <v>1</v>
      </c>
      <c r="S46" s="27">
        <v>0</v>
      </c>
      <c r="T46" s="28">
        <v>0</v>
      </c>
      <c r="U46" s="27">
        <v>0</v>
      </c>
      <c r="V46" s="27">
        <v>20767</v>
      </c>
      <c r="W46" s="29" t="s">
        <v>77</v>
      </c>
      <c r="X46" s="29" t="s">
        <v>67</v>
      </c>
      <c r="Y46" s="27">
        <v>0</v>
      </c>
      <c r="Z46" s="28">
        <v>0</v>
      </c>
      <c r="AA46" s="28">
        <v>0</v>
      </c>
      <c r="AB46" s="27">
        <v>1</v>
      </c>
      <c r="AC46" s="23">
        <f t="shared" si="0"/>
        <v>0</v>
      </c>
      <c r="AD46" s="23">
        <f t="shared" si="1"/>
        <v>0</v>
      </c>
      <c r="AE46" s="23">
        <f t="shared" si="2"/>
        <v>0</v>
      </c>
      <c r="AF46" s="23">
        <f t="shared" si="3"/>
        <v>1.333333333333333</v>
      </c>
      <c r="AG46" s="23">
        <f t="shared" si="4"/>
        <v>0</v>
      </c>
      <c r="AH46" s="23">
        <f t="shared" si="4"/>
        <v>1</v>
      </c>
      <c r="AI46" s="23">
        <f t="shared" si="5"/>
        <v>4.333333333333333</v>
      </c>
      <c r="AJ46" s="23">
        <f t="shared" si="6"/>
        <v>2</v>
      </c>
      <c r="AK46" s="23">
        <f t="shared" si="7"/>
        <v>0</v>
      </c>
      <c r="AL46" s="23">
        <f t="shared" si="8"/>
        <v>46.35</v>
      </c>
    </row>
    <row r="47" spans="1:38" s="30" customFormat="1" ht="37.5">
      <c r="A47" s="23">
        <f t="shared" si="9"/>
        <v>37</v>
      </c>
      <c r="B47" s="24" t="s">
        <v>163</v>
      </c>
      <c r="C47" s="25" t="s">
        <v>160</v>
      </c>
      <c r="D47" s="24" t="s">
        <v>164</v>
      </c>
      <c r="E47" s="25" t="s">
        <v>62</v>
      </c>
      <c r="F47" s="25" t="s">
        <v>63</v>
      </c>
      <c r="G47" s="26" t="s">
        <v>64</v>
      </c>
      <c r="H47" s="27">
        <v>114</v>
      </c>
      <c r="I47" s="27">
        <v>68</v>
      </c>
      <c r="J47" s="27">
        <v>167</v>
      </c>
      <c r="K47" s="27">
        <v>2</v>
      </c>
      <c r="L47" s="27" t="s">
        <v>165</v>
      </c>
      <c r="M47" s="27">
        <v>5</v>
      </c>
      <c r="N47" s="27">
        <v>6</v>
      </c>
      <c r="O47" s="27">
        <v>5</v>
      </c>
      <c r="P47" s="27">
        <v>4</v>
      </c>
      <c r="Q47" s="27">
        <v>0</v>
      </c>
      <c r="R47" s="27">
        <v>1</v>
      </c>
      <c r="S47" s="27">
        <v>1</v>
      </c>
      <c r="T47" s="28">
        <v>0</v>
      </c>
      <c r="U47" s="27">
        <v>1</v>
      </c>
      <c r="V47" s="27">
        <v>553</v>
      </c>
      <c r="W47" s="29" t="s">
        <v>66</v>
      </c>
      <c r="X47" s="29" t="s">
        <v>85</v>
      </c>
      <c r="Y47" s="27">
        <v>1000</v>
      </c>
      <c r="Z47" s="28">
        <v>0</v>
      </c>
      <c r="AA47" s="28">
        <v>0</v>
      </c>
      <c r="AB47" s="27">
        <v>1</v>
      </c>
      <c r="AC47" s="23">
        <f t="shared" si="0"/>
        <v>0</v>
      </c>
      <c r="AD47" s="23">
        <f t="shared" si="1"/>
        <v>0</v>
      </c>
      <c r="AE47" s="23">
        <f t="shared" si="2"/>
        <v>1</v>
      </c>
      <c r="AF47" s="23">
        <f t="shared" si="3"/>
        <v>0</v>
      </c>
      <c r="AG47" s="23">
        <f t="shared" si="4"/>
        <v>0</v>
      </c>
      <c r="AH47" s="23">
        <f t="shared" si="4"/>
        <v>0</v>
      </c>
      <c r="AI47" s="23">
        <f t="shared" si="5"/>
        <v>4</v>
      </c>
      <c r="AJ47" s="23">
        <f t="shared" si="6"/>
        <v>1</v>
      </c>
      <c r="AK47" s="23">
        <f t="shared" si="7"/>
        <v>0</v>
      </c>
      <c r="AL47" s="23">
        <f t="shared" si="8"/>
        <v>25.05</v>
      </c>
    </row>
    <row r="48" spans="1:38" s="30" customFormat="1" ht="56.25">
      <c r="A48" s="23">
        <f t="shared" si="9"/>
        <v>38</v>
      </c>
      <c r="B48" s="24" t="s">
        <v>166</v>
      </c>
      <c r="C48" s="25" t="s">
        <v>160</v>
      </c>
      <c r="D48" s="24" t="s">
        <v>167</v>
      </c>
      <c r="E48" s="25" t="s">
        <v>62</v>
      </c>
      <c r="F48" s="25" t="s">
        <v>63</v>
      </c>
      <c r="G48" s="26" t="s">
        <v>64</v>
      </c>
      <c r="H48" s="27">
        <v>99</v>
      </c>
      <c r="I48" s="27">
        <v>72</v>
      </c>
      <c r="J48" s="27">
        <v>210</v>
      </c>
      <c r="K48" s="27">
        <v>2</v>
      </c>
      <c r="L48" s="27">
        <v>76</v>
      </c>
      <c r="M48" s="27">
        <v>8</v>
      </c>
      <c r="N48" s="27">
        <v>7</v>
      </c>
      <c r="O48" s="27">
        <v>7</v>
      </c>
      <c r="P48" s="27">
        <v>2</v>
      </c>
      <c r="Q48" s="27">
        <v>4</v>
      </c>
      <c r="R48" s="27">
        <v>1</v>
      </c>
      <c r="S48" s="27">
        <v>1</v>
      </c>
      <c r="T48" s="28">
        <v>0</v>
      </c>
      <c r="U48" s="27">
        <v>0</v>
      </c>
      <c r="V48" s="27">
        <v>22540</v>
      </c>
      <c r="W48" s="29" t="s">
        <v>77</v>
      </c>
      <c r="X48" s="29" t="s">
        <v>88</v>
      </c>
      <c r="Y48" s="27">
        <v>0</v>
      </c>
      <c r="Z48" s="28">
        <v>0</v>
      </c>
      <c r="AA48" s="28">
        <v>0</v>
      </c>
      <c r="AB48" s="27">
        <v>0</v>
      </c>
      <c r="AC48" s="23">
        <f t="shared" si="0"/>
        <v>0</v>
      </c>
      <c r="AD48" s="23">
        <f t="shared" si="1"/>
        <v>0</v>
      </c>
      <c r="AE48" s="23">
        <f t="shared" si="2"/>
        <v>0</v>
      </c>
      <c r="AF48" s="23">
        <f t="shared" si="3"/>
        <v>0.6666666666666665</v>
      </c>
      <c r="AG48" s="23">
        <f t="shared" si="4"/>
        <v>0</v>
      </c>
      <c r="AH48" s="23">
        <f t="shared" si="4"/>
        <v>0</v>
      </c>
      <c r="AI48" s="23">
        <f t="shared" si="5"/>
        <v>2.6666666666666665</v>
      </c>
      <c r="AJ48" s="23">
        <f t="shared" si="6"/>
        <v>1</v>
      </c>
      <c r="AK48" s="23">
        <f t="shared" si="7"/>
        <v>0</v>
      </c>
      <c r="AL48" s="23">
        <f t="shared" si="8"/>
        <v>31.5</v>
      </c>
    </row>
    <row r="49" spans="1:38" s="30" customFormat="1" ht="37.5">
      <c r="A49" s="23">
        <f t="shared" si="9"/>
        <v>39</v>
      </c>
      <c r="B49" s="24" t="s">
        <v>168</v>
      </c>
      <c r="C49" s="25" t="s">
        <v>160</v>
      </c>
      <c r="D49" s="24" t="s">
        <v>169</v>
      </c>
      <c r="E49" s="25" t="s">
        <v>62</v>
      </c>
      <c r="F49" s="25" t="s">
        <v>63</v>
      </c>
      <c r="G49" s="26" t="s">
        <v>64</v>
      </c>
      <c r="H49" s="27">
        <v>27</v>
      </c>
      <c r="I49" s="27">
        <v>25</v>
      </c>
      <c r="J49" s="27">
        <v>101</v>
      </c>
      <c r="K49" s="27">
        <v>2</v>
      </c>
      <c r="L49" s="27" t="s">
        <v>76</v>
      </c>
      <c r="M49" s="27">
        <v>5</v>
      </c>
      <c r="N49" s="27">
        <v>8</v>
      </c>
      <c r="O49" s="27">
        <v>6</v>
      </c>
      <c r="P49" s="27">
        <v>2</v>
      </c>
      <c r="Q49" s="27">
        <v>0</v>
      </c>
      <c r="R49" s="27">
        <v>0</v>
      </c>
      <c r="S49" s="27">
        <v>0</v>
      </c>
      <c r="T49" s="28">
        <v>0</v>
      </c>
      <c r="U49" s="27">
        <v>0</v>
      </c>
      <c r="V49" s="27">
        <v>1000</v>
      </c>
      <c r="W49" s="29" t="s">
        <v>72</v>
      </c>
      <c r="X49" s="29" t="s">
        <v>85</v>
      </c>
      <c r="Y49" s="27">
        <v>0</v>
      </c>
      <c r="Z49" s="28">
        <v>0</v>
      </c>
      <c r="AA49" s="28">
        <v>0</v>
      </c>
      <c r="AB49" s="27">
        <v>0</v>
      </c>
      <c r="AC49" s="23">
        <f t="shared" si="0"/>
        <v>0</v>
      </c>
      <c r="AD49" s="23">
        <f t="shared" si="1"/>
        <v>0</v>
      </c>
      <c r="AE49" s="23">
        <f t="shared" si="2"/>
        <v>0</v>
      </c>
      <c r="AF49" s="23">
        <f t="shared" si="3"/>
        <v>0</v>
      </c>
      <c r="AG49" s="23">
        <f t="shared" si="4"/>
        <v>1</v>
      </c>
      <c r="AH49" s="23">
        <f t="shared" si="4"/>
        <v>1</v>
      </c>
      <c r="AI49" s="23">
        <f t="shared" si="5"/>
        <v>2</v>
      </c>
      <c r="AJ49" s="23">
        <f t="shared" si="6"/>
        <v>1</v>
      </c>
      <c r="AK49" s="23">
        <f t="shared" si="7"/>
        <v>0</v>
      </c>
      <c r="AL49" s="23">
        <f t="shared" si="8"/>
        <v>15.149999999999999</v>
      </c>
    </row>
    <row r="50" spans="1:38" s="38" customFormat="1" ht="37.5" customHeight="1">
      <c r="A50" s="31"/>
      <c r="B50" s="32"/>
      <c r="C50" s="33"/>
      <c r="D50" s="32"/>
      <c r="E50" s="33"/>
      <c r="F50" s="33"/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35"/>
      <c r="V50" s="35"/>
      <c r="W50" s="37"/>
      <c r="X50" s="37"/>
      <c r="Y50" s="35"/>
      <c r="Z50" s="36"/>
      <c r="AA50" s="36"/>
      <c r="AB50" s="35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1:38" s="38" customFormat="1" ht="37.5" customHeight="1">
      <c r="A51" s="31"/>
      <c r="B51" s="32"/>
      <c r="C51" s="33"/>
      <c r="D51" s="32"/>
      <c r="E51" s="33"/>
      <c r="F51" s="33"/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35"/>
      <c r="V51" s="35"/>
      <c r="W51" s="37"/>
      <c r="X51" s="37"/>
      <c r="Y51" s="35"/>
      <c r="Z51" s="36"/>
      <c r="AA51" s="36"/>
      <c r="AB51" s="35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1:38" s="38" customFormat="1" ht="37.5" customHeight="1">
      <c r="A52" s="31"/>
      <c r="B52" s="32"/>
      <c r="C52" s="33"/>
      <c r="D52" s="32"/>
      <c r="E52" s="33"/>
      <c r="F52" s="33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5"/>
      <c r="V52" s="35"/>
      <c r="W52" s="37"/>
      <c r="X52" s="37"/>
      <c r="Y52" s="35"/>
      <c r="Z52" s="36"/>
      <c r="AA52" s="36"/>
      <c r="AB52" s="35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1:38" s="38" customFormat="1" ht="37.5" customHeight="1">
      <c r="A53" s="31"/>
      <c r="B53" s="32"/>
      <c r="C53" s="33"/>
      <c r="D53" s="32"/>
      <c r="E53" s="33"/>
      <c r="F53" s="33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35"/>
      <c r="V53" s="35"/>
      <c r="W53" s="37"/>
      <c r="X53" s="37"/>
      <c r="Y53" s="35"/>
      <c r="Z53" s="36"/>
      <c r="AA53" s="36"/>
      <c r="AB53" s="35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38" s="38" customFormat="1" ht="37.5" customHeight="1">
      <c r="A54" s="31"/>
      <c r="B54" s="39" t="s">
        <v>170</v>
      </c>
      <c r="C54" s="33"/>
      <c r="D54" s="39" t="s">
        <v>170</v>
      </c>
      <c r="E54" s="33"/>
      <c r="F54" s="33"/>
      <c r="G54" s="34"/>
      <c r="H54" s="35">
        <f aca="true" t="shared" si="10" ref="H54:AL54">SUM(H11:H53)</f>
        <v>12892</v>
      </c>
      <c r="I54" s="35">
        <f t="shared" si="10"/>
        <v>6150</v>
      </c>
      <c r="J54" s="35">
        <f t="shared" si="10"/>
        <v>16619</v>
      </c>
      <c r="K54" s="35">
        <f t="shared" si="10"/>
        <v>144</v>
      </c>
      <c r="L54" s="35">
        <f t="shared" si="10"/>
        <v>1091</v>
      </c>
      <c r="M54" s="35">
        <f t="shared" si="10"/>
        <v>629</v>
      </c>
      <c r="N54" s="35">
        <f t="shared" si="10"/>
        <v>836</v>
      </c>
      <c r="O54" s="35">
        <f t="shared" si="10"/>
        <v>439</v>
      </c>
      <c r="P54" s="35">
        <f t="shared" si="10"/>
        <v>212</v>
      </c>
      <c r="Q54" s="35">
        <f t="shared" si="10"/>
        <v>31</v>
      </c>
      <c r="R54" s="35">
        <f t="shared" si="10"/>
        <v>29</v>
      </c>
      <c r="S54" s="35">
        <f t="shared" si="10"/>
        <v>18</v>
      </c>
      <c r="T54" s="35">
        <f t="shared" si="10"/>
        <v>0</v>
      </c>
      <c r="U54" s="35">
        <f t="shared" si="10"/>
        <v>46</v>
      </c>
      <c r="V54" s="35">
        <f t="shared" si="10"/>
        <v>4650935.5</v>
      </c>
      <c r="W54" s="35">
        <f t="shared" si="10"/>
        <v>0</v>
      </c>
      <c r="X54" s="35">
        <f t="shared" si="10"/>
        <v>0</v>
      </c>
      <c r="Y54" s="35">
        <f t="shared" si="10"/>
        <v>15873</v>
      </c>
      <c r="Z54" s="35">
        <f t="shared" si="10"/>
        <v>0</v>
      </c>
      <c r="AA54" s="35">
        <f t="shared" si="10"/>
        <v>0</v>
      </c>
      <c r="AB54" s="35">
        <f t="shared" si="10"/>
        <v>21</v>
      </c>
      <c r="AC54" s="35">
        <f t="shared" si="10"/>
        <v>52.19999999999998</v>
      </c>
      <c r="AD54" s="35">
        <f t="shared" si="10"/>
        <v>5.899999999999993</v>
      </c>
      <c r="AE54" s="35">
        <f t="shared" si="10"/>
        <v>46</v>
      </c>
      <c r="AF54" s="35">
        <f t="shared" si="10"/>
        <v>54.666666666666664</v>
      </c>
      <c r="AG54" s="35">
        <f t="shared" si="10"/>
        <v>12</v>
      </c>
      <c r="AH54" s="35">
        <f t="shared" si="10"/>
        <v>21</v>
      </c>
      <c r="AI54" s="35">
        <f t="shared" si="10"/>
        <v>266.66666666666663</v>
      </c>
      <c r="AJ54" s="35">
        <f t="shared" si="10"/>
        <v>86</v>
      </c>
      <c r="AK54" s="35">
        <f t="shared" si="10"/>
        <v>0</v>
      </c>
      <c r="AL54" s="35">
        <f t="shared" si="10"/>
        <v>2492.85</v>
      </c>
    </row>
    <row r="56" spans="1:38" ht="18.75">
      <c r="A56" s="40"/>
      <c r="T56" s="41"/>
      <c r="U56" s="42"/>
      <c r="V56" s="42"/>
      <c r="W56" s="43"/>
      <c r="X56" s="42"/>
      <c r="Y56" s="42"/>
      <c r="Z56" s="41"/>
      <c r="AA56" s="41"/>
      <c r="AB56" s="42"/>
      <c r="AC56" s="42"/>
      <c r="AD56" s="42"/>
      <c r="AE56" s="42"/>
      <c r="AF56" s="42"/>
      <c r="AG56" s="44" t="s">
        <v>171</v>
      </c>
      <c r="AI56" s="45"/>
      <c r="AJ56" s="45"/>
      <c r="AK56" s="45"/>
      <c r="AL56" s="42"/>
    </row>
    <row r="57" spans="1:38" ht="18.75">
      <c r="A57" s="42"/>
      <c r="D57" t="s">
        <v>172</v>
      </c>
      <c r="T57" s="41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4" t="s">
        <v>173</v>
      </c>
      <c r="AI57" s="45"/>
      <c r="AJ57" s="45"/>
      <c r="AK57" s="45"/>
      <c r="AL57" s="42"/>
    </row>
    <row r="58" spans="20:38" ht="18.75">
      <c r="T58" s="41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6" t="str">
        <f>G4</f>
        <v>KOTA PADANG</v>
      </c>
      <c r="AI58" s="45"/>
      <c r="AJ58" s="45"/>
      <c r="AK58" s="45"/>
      <c r="AL58" s="42"/>
    </row>
    <row r="59" spans="20:38" ht="18.75">
      <c r="T59" s="41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6"/>
      <c r="AI59" s="45"/>
      <c r="AJ59" s="45"/>
      <c r="AK59" s="45"/>
      <c r="AL59" s="42"/>
    </row>
    <row r="60" spans="20:38" ht="18.75">
      <c r="T60" s="41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4"/>
      <c r="AI60" s="45"/>
      <c r="AJ60" s="45"/>
      <c r="AK60" s="45"/>
      <c r="AL60" s="42"/>
    </row>
    <row r="61" spans="20:38" ht="18.75">
      <c r="T61" s="41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5"/>
      <c r="AI61" s="45"/>
      <c r="AJ61" s="45"/>
      <c r="AK61" s="45"/>
      <c r="AL61" s="42"/>
    </row>
    <row r="62" spans="4:37" ht="18.75">
      <c r="D62" t="s">
        <v>174</v>
      </c>
      <c r="AG62" s="45" t="s">
        <v>175</v>
      </c>
      <c r="AI62" s="47"/>
      <c r="AJ62" s="47"/>
      <c r="AK62" s="47"/>
    </row>
    <row r="63" spans="4:37" ht="18.75">
      <c r="D63" t="s">
        <v>176</v>
      </c>
      <c r="AG63" s="45" t="s">
        <v>176</v>
      </c>
      <c r="AI63" s="47"/>
      <c r="AJ63" s="47"/>
      <c r="AK63" s="47"/>
    </row>
  </sheetData>
  <sheetProtection selectLockedCells="1" selectUnlockedCells="1"/>
  <autoFilter ref="A10:AL10"/>
  <mergeCells count="22">
    <mergeCell ref="A7:A9"/>
    <mergeCell ref="B7:B9"/>
    <mergeCell ref="D7:D9"/>
    <mergeCell ref="G7:G9"/>
    <mergeCell ref="H7:M7"/>
    <mergeCell ref="N7:N9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Y7"/>
    <mergeCell ref="Z7:Z8"/>
    <mergeCell ref="AA7:AA8"/>
    <mergeCell ref="AB7:AB8"/>
    <mergeCell ref="AC7:AL7"/>
    <mergeCell ref="E8:E9"/>
    <mergeCell ref="F8:F9"/>
  </mergeCells>
  <printOptions/>
  <pageMargins left="0.2" right="0.22013888888888888" top="1.1701388888888888" bottom="0.3701388888888889" header="0.5118055555555555" footer="0.5118055555555555"/>
  <pageSetup horizontalDpi="300" verticalDpi="300" orientation="landscape" paperSize="8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30"/>
  <sheetViews>
    <sheetView view="pageBreakPreview" zoomScaleSheetLayoutView="100" workbookViewId="0" topLeftCell="A1">
      <selection activeCell="B142" sqref="B142"/>
    </sheetView>
  </sheetViews>
  <sheetFormatPr defaultColWidth="9.140625" defaultRowHeight="15"/>
  <cols>
    <col min="2" max="2" width="85.8515625" style="0" customWidth="1"/>
    <col min="3" max="3" width="5.8515625" style="0" customWidth="1"/>
  </cols>
  <sheetData>
    <row r="2" spans="2:3" ht="32.25" customHeight="1">
      <c r="B2" s="48" t="s">
        <v>177</v>
      </c>
      <c r="C2" s="49" t="s">
        <v>178</v>
      </c>
    </row>
    <row r="3" spans="2:3" ht="15">
      <c r="B3" s="50" t="s">
        <v>179</v>
      </c>
      <c r="C3" s="50" t="s">
        <v>49</v>
      </c>
    </row>
    <row r="4" spans="2:3" ht="15">
      <c r="B4" s="50" t="s">
        <v>180</v>
      </c>
      <c r="C4" s="50" t="s">
        <v>51</v>
      </c>
    </row>
    <row r="5" spans="2:3" ht="15">
      <c r="B5" s="50" t="s">
        <v>181</v>
      </c>
      <c r="C5" s="50" t="s">
        <v>52</v>
      </c>
    </row>
    <row r="6" spans="2:3" ht="15">
      <c r="B6" s="50" t="s">
        <v>182</v>
      </c>
      <c r="C6" s="50" t="s">
        <v>53</v>
      </c>
    </row>
    <row r="7" spans="2:3" ht="15">
      <c r="B7" s="50" t="s">
        <v>183</v>
      </c>
      <c r="C7" s="50" t="s">
        <v>184</v>
      </c>
    </row>
    <row r="8" spans="2:3" ht="15">
      <c r="B8" s="50" t="s">
        <v>185</v>
      </c>
      <c r="C8" s="50" t="s">
        <v>186</v>
      </c>
    </row>
    <row r="9" spans="2:3" ht="15">
      <c r="B9" s="50" t="s">
        <v>187</v>
      </c>
      <c r="C9" s="50" t="s">
        <v>55</v>
      </c>
    </row>
    <row r="10" spans="2:3" ht="15">
      <c r="B10" s="50" t="s">
        <v>188</v>
      </c>
      <c r="C10" s="50" t="s">
        <v>50</v>
      </c>
    </row>
    <row r="11" spans="2:3" ht="15">
      <c r="B11" s="50" t="s">
        <v>189</v>
      </c>
      <c r="C11" s="50" t="s">
        <v>54</v>
      </c>
    </row>
    <row r="12" spans="2:3" ht="15">
      <c r="B12" s="50" t="s">
        <v>190</v>
      </c>
      <c r="C12" s="50" t="s">
        <v>56</v>
      </c>
    </row>
    <row r="13" spans="2:3" ht="15">
      <c r="B13" s="50" t="s">
        <v>191</v>
      </c>
      <c r="C13" s="50" t="s">
        <v>57</v>
      </c>
    </row>
    <row r="14" spans="2:3" ht="15">
      <c r="B14" s="50" t="s">
        <v>192</v>
      </c>
      <c r="C14" s="50" t="s">
        <v>58</v>
      </c>
    </row>
    <row r="15" spans="2:3" ht="15">
      <c r="B15" s="50" t="s">
        <v>193</v>
      </c>
      <c r="C15" s="50" t="s">
        <v>65</v>
      </c>
    </row>
    <row r="16" spans="2:3" ht="15">
      <c r="B16" s="50" t="s">
        <v>194</v>
      </c>
      <c r="C16" s="50" t="s">
        <v>195</v>
      </c>
    </row>
    <row r="17" spans="2:3" ht="15">
      <c r="B17" s="50" t="s">
        <v>196</v>
      </c>
      <c r="C17" s="50" t="s">
        <v>197</v>
      </c>
    </row>
    <row r="18" spans="2:3" ht="15">
      <c r="B18" s="50" t="s">
        <v>198</v>
      </c>
      <c r="C18" s="50" t="s">
        <v>199</v>
      </c>
    </row>
    <row r="19" spans="2:3" ht="15">
      <c r="B19" s="50" t="s">
        <v>200</v>
      </c>
      <c r="C19" s="50" t="s">
        <v>201</v>
      </c>
    </row>
    <row r="20" spans="2:3" ht="15">
      <c r="B20" s="50" t="s">
        <v>202</v>
      </c>
      <c r="C20" s="50" t="s">
        <v>203</v>
      </c>
    </row>
    <row r="21" spans="2:3" ht="15">
      <c r="B21" s="50" t="s">
        <v>204</v>
      </c>
      <c r="C21" s="50" t="s">
        <v>165</v>
      </c>
    </row>
    <row r="22" spans="2:3" ht="15">
      <c r="B22" s="50" t="s">
        <v>205</v>
      </c>
      <c r="C22" s="50" t="s">
        <v>206</v>
      </c>
    </row>
    <row r="23" spans="2:3" ht="15">
      <c r="B23" s="50" t="s">
        <v>207</v>
      </c>
      <c r="C23" s="50" t="s">
        <v>208</v>
      </c>
    </row>
    <row r="24" spans="2:3" ht="15">
      <c r="B24" s="50" t="s">
        <v>209</v>
      </c>
      <c r="C24" s="50" t="s">
        <v>210</v>
      </c>
    </row>
    <row r="25" spans="2:3" ht="15">
      <c r="B25" s="50" t="s">
        <v>211</v>
      </c>
      <c r="C25" s="50" t="s">
        <v>212</v>
      </c>
    </row>
    <row r="26" spans="2:3" ht="15">
      <c r="B26" s="50" t="s">
        <v>213</v>
      </c>
      <c r="C26" s="50" t="s">
        <v>214</v>
      </c>
    </row>
    <row r="27" spans="2:3" ht="15">
      <c r="B27" s="50" t="s">
        <v>215</v>
      </c>
      <c r="C27" s="50" t="s">
        <v>216</v>
      </c>
    </row>
    <row r="28" spans="2:3" ht="15">
      <c r="B28" s="50" t="s">
        <v>217</v>
      </c>
      <c r="C28" s="50" t="s">
        <v>218</v>
      </c>
    </row>
    <row r="29" spans="2:3" ht="15">
      <c r="B29" s="50" t="s">
        <v>219</v>
      </c>
      <c r="C29" s="50" t="s">
        <v>220</v>
      </c>
    </row>
    <row r="30" spans="2:3" ht="15">
      <c r="B30" s="50" t="s">
        <v>221</v>
      </c>
      <c r="C30" s="50" t="s">
        <v>222</v>
      </c>
    </row>
    <row r="31" spans="2:3" ht="15">
      <c r="B31" s="50" t="s">
        <v>223</v>
      </c>
      <c r="C31" s="50" t="s">
        <v>224</v>
      </c>
    </row>
    <row r="32" spans="2:3" ht="15">
      <c r="B32" s="50" t="s">
        <v>225</v>
      </c>
      <c r="C32" s="50" t="s">
        <v>226</v>
      </c>
    </row>
    <row r="33" spans="2:3" ht="15">
      <c r="B33" s="50" t="s">
        <v>227</v>
      </c>
      <c r="C33" s="50" t="s">
        <v>228</v>
      </c>
    </row>
    <row r="34" spans="2:3" ht="15">
      <c r="B34" s="50" t="s">
        <v>229</v>
      </c>
      <c r="C34" s="50" t="s">
        <v>230</v>
      </c>
    </row>
    <row r="35" spans="2:3" ht="15">
      <c r="B35" s="50" t="s">
        <v>231</v>
      </c>
      <c r="C35" s="50" t="s">
        <v>232</v>
      </c>
    </row>
    <row r="36" spans="2:3" ht="15">
      <c r="B36" s="50" t="s">
        <v>233</v>
      </c>
      <c r="C36" s="50" t="s">
        <v>234</v>
      </c>
    </row>
    <row r="37" spans="2:3" ht="15">
      <c r="B37" s="50" t="s">
        <v>235</v>
      </c>
      <c r="C37" s="50" t="s">
        <v>236</v>
      </c>
    </row>
    <row r="38" spans="2:3" ht="15">
      <c r="B38" s="50" t="s">
        <v>237</v>
      </c>
      <c r="C38" s="50" t="s">
        <v>238</v>
      </c>
    </row>
    <row r="39" spans="2:3" ht="15">
      <c r="B39" s="50" t="s">
        <v>239</v>
      </c>
      <c r="C39" s="50" t="s">
        <v>240</v>
      </c>
    </row>
    <row r="40" spans="2:3" ht="15">
      <c r="B40" s="50" t="s">
        <v>241</v>
      </c>
      <c r="C40" s="50" t="s">
        <v>242</v>
      </c>
    </row>
    <row r="41" spans="2:3" ht="15">
      <c r="B41" s="50" t="s">
        <v>243</v>
      </c>
      <c r="C41" s="50" t="s">
        <v>244</v>
      </c>
    </row>
    <row r="42" spans="2:3" ht="15">
      <c r="B42" s="50" t="s">
        <v>245</v>
      </c>
      <c r="C42" s="50" t="s">
        <v>246</v>
      </c>
    </row>
    <row r="43" spans="2:3" ht="15">
      <c r="B43" s="50" t="s">
        <v>247</v>
      </c>
      <c r="C43" s="50" t="s">
        <v>158</v>
      </c>
    </row>
    <row r="44" spans="2:3" ht="15">
      <c r="B44" s="50" t="s">
        <v>248</v>
      </c>
      <c r="C44" s="50" t="s">
        <v>135</v>
      </c>
    </row>
    <row r="45" spans="2:3" ht="15">
      <c r="B45" s="50" t="s">
        <v>249</v>
      </c>
      <c r="C45" s="50" t="s">
        <v>76</v>
      </c>
    </row>
    <row r="46" spans="2:3" ht="15">
      <c r="B46" s="50" t="s">
        <v>250</v>
      </c>
      <c r="C46" s="50" t="s">
        <v>251</v>
      </c>
    </row>
    <row r="47" spans="2:3" ht="15">
      <c r="B47" s="50" t="s">
        <v>252</v>
      </c>
      <c r="C47" s="50" t="s">
        <v>253</v>
      </c>
    </row>
    <row r="48" spans="2:3" ht="15">
      <c r="B48" s="50" t="s">
        <v>254</v>
      </c>
      <c r="C48" s="50" t="s">
        <v>255</v>
      </c>
    </row>
    <row r="49" spans="2:3" ht="15">
      <c r="B49" s="50" t="s">
        <v>256</v>
      </c>
      <c r="C49" s="50" t="s">
        <v>257</v>
      </c>
    </row>
    <row r="50" spans="2:3" ht="15">
      <c r="B50" s="50" t="s">
        <v>258</v>
      </c>
      <c r="C50" s="50" t="s">
        <v>259</v>
      </c>
    </row>
    <row r="51" spans="2:3" ht="15">
      <c r="B51" s="50" t="s">
        <v>260</v>
      </c>
      <c r="C51" s="50" t="s">
        <v>261</v>
      </c>
    </row>
    <row r="52" spans="2:3" ht="15">
      <c r="B52" s="50" t="s">
        <v>262</v>
      </c>
      <c r="C52" s="50" t="s">
        <v>263</v>
      </c>
    </row>
    <row r="53" spans="2:3" ht="15">
      <c r="B53" s="50" t="s">
        <v>264</v>
      </c>
      <c r="C53" s="50" t="s">
        <v>265</v>
      </c>
    </row>
    <row r="54" spans="2:3" ht="15">
      <c r="B54" s="50" t="s">
        <v>266</v>
      </c>
      <c r="C54" s="50" t="s">
        <v>267</v>
      </c>
    </row>
    <row r="55" spans="2:3" ht="15">
      <c r="B55" s="50" t="s">
        <v>268</v>
      </c>
      <c r="C55" s="50" t="s">
        <v>269</v>
      </c>
    </row>
    <row r="56" spans="2:3" ht="15">
      <c r="B56" s="50" t="s">
        <v>270</v>
      </c>
      <c r="C56" s="50" t="s">
        <v>271</v>
      </c>
    </row>
    <row r="57" spans="2:3" ht="15">
      <c r="B57" s="50" t="s">
        <v>272</v>
      </c>
      <c r="C57" s="50" t="s">
        <v>141</v>
      </c>
    </row>
    <row r="58" spans="2:3" ht="15">
      <c r="B58" s="50" t="s">
        <v>273</v>
      </c>
      <c r="C58" s="50" t="s">
        <v>274</v>
      </c>
    </row>
    <row r="59" spans="2:3" ht="15">
      <c r="B59" s="50" t="s">
        <v>275</v>
      </c>
      <c r="C59" s="50" t="s">
        <v>276</v>
      </c>
    </row>
    <row r="60" spans="2:3" ht="15">
      <c r="B60" s="50" t="s">
        <v>277</v>
      </c>
      <c r="C60" s="50" t="s">
        <v>278</v>
      </c>
    </row>
    <row r="61" spans="2:3" ht="15">
      <c r="B61" s="50" t="s">
        <v>279</v>
      </c>
      <c r="C61" s="50" t="s">
        <v>280</v>
      </c>
    </row>
    <row r="62" spans="2:3" ht="15">
      <c r="B62" s="50" t="s">
        <v>281</v>
      </c>
      <c r="C62" s="50" t="s">
        <v>282</v>
      </c>
    </row>
    <row r="63" spans="2:3" ht="15">
      <c r="B63" s="50" t="s">
        <v>283</v>
      </c>
      <c r="C63" s="50" t="s">
        <v>284</v>
      </c>
    </row>
    <row r="64" spans="2:3" ht="15">
      <c r="B64" s="50" t="s">
        <v>285</v>
      </c>
      <c r="C64" s="50" t="s">
        <v>286</v>
      </c>
    </row>
    <row r="65" spans="2:3" ht="15">
      <c r="B65" s="50" t="s">
        <v>287</v>
      </c>
      <c r="C65" s="50" t="s">
        <v>116</v>
      </c>
    </row>
    <row r="66" spans="2:3" ht="15">
      <c r="B66" s="50" t="s">
        <v>288</v>
      </c>
      <c r="C66" s="50" t="s">
        <v>101</v>
      </c>
    </row>
    <row r="67" spans="2:3" ht="15">
      <c r="B67" s="50" t="s">
        <v>289</v>
      </c>
      <c r="C67" s="50" t="s">
        <v>81</v>
      </c>
    </row>
    <row r="68" spans="2:3" ht="15">
      <c r="B68" s="50" t="s">
        <v>290</v>
      </c>
      <c r="C68" s="50" t="s">
        <v>291</v>
      </c>
    </row>
    <row r="69" spans="2:3" ht="15">
      <c r="B69" s="50" t="s">
        <v>292</v>
      </c>
      <c r="C69" s="50" t="s">
        <v>293</v>
      </c>
    </row>
    <row r="70" spans="2:3" ht="15">
      <c r="B70" s="50" t="s">
        <v>294</v>
      </c>
      <c r="C70" s="50" t="s">
        <v>295</v>
      </c>
    </row>
    <row r="71" spans="2:3" ht="15">
      <c r="B71" s="50" t="s">
        <v>296</v>
      </c>
      <c r="C71" s="50" t="s">
        <v>71</v>
      </c>
    </row>
    <row r="72" spans="2:3" ht="15">
      <c r="B72" s="50" t="s">
        <v>297</v>
      </c>
      <c r="C72" s="50" t="s">
        <v>298</v>
      </c>
    </row>
    <row r="73" spans="2:3" ht="15">
      <c r="B73" s="50" t="s">
        <v>299</v>
      </c>
      <c r="C73" s="50" t="s">
        <v>300</v>
      </c>
    </row>
    <row r="74" spans="2:3" ht="15">
      <c r="B74" s="50" t="s">
        <v>301</v>
      </c>
      <c r="C74" s="50" t="s">
        <v>302</v>
      </c>
    </row>
    <row r="75" spans="2:3" ht="15">
      <c r="B75" s="50" t="s">
        <v>303</v>
      </c>
      <c r="C75" s="50" t="s">
        <v>304</v>
      </c>
    </row>
    <row r="76" spans="2:3" ht="15">
      <c r="B76" s="50" t="s">
        <v>305</v>
      </c>
      <c r="C76" s="50" t="s">
        <v>306</v>
      </c>
    </row>
    <row r="77" spans="2:3" ht="15">
      <c r="B77" s="50" t="s">
        <v>307</v>
      </c>
      <c r="C77" s="50" t="s">
        <v>308</v>
      </c>
    </row>
    <row r="78" spans="2:3" ht="15">
      <c r="B78" s="50" t="s">
        <v>309</v>
      </c>
      <c r="C78" s="50" t="s">
        <v>310</v>
      </c>
    </row>
    <row r="79" spans="2:3" ht="15">
      <c r="B79" s="50" t="s">
        <v>311</v>
      </c>
      <c r="C79" s="50" t="s">
        <v>312</v>
      </c>
    </row>
    <row r="80" spans="2:3" ht="15">
      <c r="B80" s="50" t="s">
        <v>313</v>
      </c>
      <c r="C80" s="50" t="s">
        <v>314</v>
      </c>
    </row>
    <row r="81" spans="2:3" ht="15">
      <c r="B81" s="50" t="s">
        <v>315</v>
      </c>
      <c r="C81" s="50" t="s">
        <v>316</v>
      </c>
    </row>
    <row r="82" spans="2:3" ht="15">
      <c r="B82" s="50" t="s">
        <v>317</v>
      </c>
      <c r="C82" s="50" t="s">
        <v>318</v>
      </c>
    </row>
    <row r="83" spans="2:3" ht="15">
      <c r="B83" s="50" t="s">
        <v>319</v>
      </c>
      <c r="C83" s="50" t="s">
        <v>320</v>
      </c>
    </row>
    <row r="84" spans="2:3" ht="15">
      <c r="B84" s="50" t="s">
        <v>321</v>
      </c>
      <c r="C84" s="50" t="s">
        <v>322</v>
      </c>
    </row>
    <row r="85" spans="2:3" ht="15">
      <c r="B85" s="50" t="s">
        <v>323</v>
      </c>
      <c r="C85" s="50" t="s">
        <v>324</v>
      </c>
    </row>
    <row r="86" spans="2:3" ht="15">
      <c r="B86" s="50" t="s">
        <v>325</v>
      </c>
      <c r="C86" s="50" t="s">
        <v>326</v>
      </c>
    </row>
    <row r="87" spans="2:3" ht="15">
      <c r="B87" s="50" t="s">
        <v>327</v>
      </c>
      <c r="C87" s="50" t="s">
        <v>328</v>
      </c>
    </row>
    <row r="88" spans="2:3" ht="15">
      <c r="B88" s="50" t="s">
        <v>329</v>
      </c>
      <c r="C88" s="50" t="s">
        <v>330</v>
      </c>
    </row>
    <row r="89" spans="2:3" ht="15">
      <c r="B89" s="50" t="s">
        <v>331</v>
      </c>
      <c r="C89" s="50" t="s">
        <v>332</v>
      </c>
    </row>
    <row r="90" spans="2:3" ht="15">
      <c r="B90" s="50" t="s">
        <v>333</v>
      </c>
      <c r="C90" s="50" t="s">
        <v>334</v>
      </c>
    </row>
    <row r="91" spans="2:3" ht="15">
      <c r="B91" s="50" t="s">
        <v>335</v>
      </c>
      <c r="C91" s="50" t="s">
        <v>336</v>
      </c>
    </row>
    <row r="92" spans="2:3" ht="15">
      <c r="B92" s="50" t="s">
        <v>337</v>
      </c>
      <c r="C92" s="50" t="s">
        <v>338</v>
      </c>
    </row>
    <row r="93" spans="2:3" ht="15">
      <c r="B93" s="50" t="s">
        <v>339</v>
      </c>
      <c r="C93" s="50" t="s">
        <v>340</v>
      </c>
    </row>
    <row r="94" spans="2:3" ht="15">
      <c r="B94" s="50" t="s">
        <v>341</v>
      </c>
      <c r="C94" s="50" t="s">
        <v>162</v>
      </c>
    </row>
    <row r="95" spans="2:3" ht="15">
      <c r="B95" s="50" t="s">
        <v>342</v>
      </c>
      <c r="C95" s="50" t="s">
        <v>343</v>
      </c>
    </row>
    <row r="96" spans="2:3" ht="15">
      <c r="B96" s="50" t="s">
        <v>344</v>
      </c>
      <c r="C96" s="50" t="s">
        <v>345</v>
      </c>
    </row>
    <row r="97" spans="2:3" ht="15">
      <c r="B97" s="50" t="s">
        <v>346</v>
      </c>
      <c r="C97" s="50" t="s">
        <v>347</v>
      </c>
    </row>
    <row r="98" spans="2:3" ht="15">
      <c r="B98" s="50" t="s">
        <v>348</v>
      </c>
      <c r="C98" s="50" t="s">
        <v>349</v>
      </c>
    </row>
    <row r="99" spans="2:3" ht="15">
      <c r="B99" s="50" t="s">
        <v>350</v>
      </c>
      <c r="C99" s="50" t="s">
        <v>351</v>
      </c>
    </row>
    <row r="100" spans="2:3" ht="15">
      <c r="B100" s="50" t="s">
        <v>352</v>
      </c>
      <c r="C100" s="50" t="s">
        <v>120</v>
      </c>
    </row>
    <row r="101" spans="2:3" ht="15">
      <c r="B101" s="50" t="s">
        <v>353</v>
      </c>
      <c r="C101" s="50" t="s">
        <v>354</v>
      </c>
    </row>
    <row r="102" spans="2:3" ht="15">
      <c r="B102" s="50" t="s">
        <v>355</v>
      </c>
      <c r="C102" s="50" t="s">
        <v>356</v>
      </c>
    </row>
    <row r="103" spans="2:3" ht="15">
      <c r="B103" s="50" t="s">
        <v>357</v>
      </c>
      <c r="C103" s="50" t="s">
        <v>358</v>
      </c>
    </row>
    <row r="104" spans="2:3" ht="15">
      <c r="B104" s="50" t="s">
        <v>359</v>
      </c>
      <c r="C104" s="50" t="s">
        <v>360</v>
      </c>
    </row>
    <row r="105" spans="2:3" ht="15">
      <c r="B105" s="50" t="s">
        <v>361</v>
      </c>
      <c r="C105" s="50" t="s">
        <v>362</v>
      </c>
    </row>
    <row r="106" spans="2:3" ht="15">
      <c r="B106" s="50" t="s">
        <v>363</v>
      </c>
      <c r="C106" s="50" t="s">
        <v>364</v>
      </c>
    </row>
    <row r="107" spans="2:3" ht="15">
      <c r="B107" s="50" t="s">
        <v>365</v>
      </c>
      <c r="C107" s="50" t="s">
        <v>366</v>
      </c>
    </row>
    <row r="108" spans="2:3" ht="15">
      <c r="B108" s="50" t="s">
        <v>367</v>
      </c>
      <c r="C108" s="50" t="s">
        <v>368</v>
      </c>
    </row>
    <row r="109" spans="2:3" ht="15">
      <c r="B109" s="50" t="s">
        <v>369</v>
      </c>
      <c r="C109" s="50" t="s">
        <v>370</v>
      </c>
    </row>
    <row r="110" spans="2:3" ht="15">
      <c r="B110" s="50" t="s">
        <v>371</v>
      </c>
      <c r="C110" s="50" t="s">
        <v>372</v>
      </c>
    </row>
    <row r="111" spans="2:3" ht="15">
      <c r="B111" s="50" t="s">
        <v>373</v>
      </c>
      <c r="C111" s="50" t="s">
        <v>374</v>
      </c>
    </row>
    <row r="112" spans="2:3" ht="15">
      <c r="B112" s="50" t="s">
        <v>375</v>
      </c>
      <c r="C112" s="50" t="s">
        <v>376</v>
      </c>
    </row>
    <row r="113" spans="2:3" ht="15">
      <c r="B113" s="50" t="s">
        <v>377</v>
      </c>
      <c r="C113" s="50" t="s">
        <v>378</v>
      </c>
    </row>
    <row r="114" spans="2:3" ht="15">
      <c r="B114" s="50" t="s">
        <v>379</v>
      </c>
      <c r="C114" s="50" t="s">
        <v>380</v>
      </c>
    </row>
    <row r="115" spans="2:3" ht="15">
      <c r="B115" s="50" t="s">
        <v>381</v>
      </c>
      <c r="C115" s="50" t="s">
        <v>382</v>
      </c>
    </row>
    <row r="116" spans="2:3" ht="15">
      <c r="B116" s="50" t="s">
        <v>383</v>
      </c>
      <c r="C116" s="50" t="s">
        <v>384</v>
      </c>
    </row>
    <row r="117" spans="2:3" ht="15">
      <c r="B117" s="50" t="s">
        <v>385</v>
      </c>
      <c r="C117" s="50" t="s">
        <v>386</v>
      </c>
    </row>
    <row r="118" spans="2:3" ht="15">
      <c r="B118" s="50" t="s">
        <v>387</v>
      </c>
      <c r="C118" s="50" t="s">
        <v>388</v>
      </c>
    </row>
    <row r="119" spans="2:3" ht="15">
      <c r="B119" s="50" t="s">
        <v>389</v>
      </c>
      <c r="C119" s="50" t="s">
        <v>390</v>
      </c>
    </row>
    <row r="120" spans="2:3" ht="15">
      <c r="B120" s="50" t="s">
        <v>391</v>
      </c>
      <c r="C120" s="50" t="s">
        <v>392</v>
      </c>
    </row>
    <row r="121" spans="2:3" ht="15">
      <c r="B121" s="50" t="s">
        <v>393</v>
      </c>
      <c r="C121" s="50" t="s">
        <v>394</v>
      </c>
    </row>
    <row r="122" spans="2:3" ht="15">
      <c r="B122" s="50" t="s">
        <v>395</v>
      </c>
      <c r="C122" s="50" t="s">
        <v>396</v>
      </c>
    </row>
    <row r="123" spans="2:3" ht="15">
      <c r="B123" s="50" t="s">
        <v>397</v>
      </c>
      <c r="C123" s="50" t="s">
        <v>398</v>
      </c>
    </row>
    <row r="124" spans="2:3" ht="15">
      <c r="B124" s="50" t="s">
        <v>399</v>
      </c>
      <c r="C124" s="50" t="s">
        <v>400</v>
      </c>
    </row>
    <row r="125" spans="2:3" ht="15">
      <c r="B125" s="50" t="s">
        <v>401</v>
      </c>
      <c r="C125" s="50" t="s">
        <v>402</v>
      </c>
    </row>
    <row r="126" spans="2:3" ht="15">
      <c r="B126" s="50" t="s">
        <v>403</v>
      </c>
      <c r="C126" s="50" t="s">
        <v>404</v>
      </c>
    </row>
    <row r="127" spans="2:3" ht="15">
      <c r="B127" s="50" t="s">
        <v>405</v>
      </c>
      <c r="C127" s="50" t="s">
        <v>406</v>
      </c>
    </row>
    <row r="128" spans="2:3" ht="15">
      <c r="B128" s="50" t="s">
        <v>407</v>
      </c>
      <c r="C128" s="50" t="s">
        <v>408</v>
      </c>
    </row>
    <row r="129" spans="2:3" ht="15">
      <c r="B129" s="50" t="s">
        <v>409</v>
      </c>
      <c r="C129" s="50" t="s">
        <v>410</v>
      </c>
    </row>
    <row r="130" spans="2:3" ht="15">
      <c r="B130" s="50" t="s">
        <v>411</v>
      </c>
      <c r="C130" s="50" t="s">
        <v>412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9.7109375" style="0" customWidth="1"/>
    <col min="3" max="3" width="35.57421875" style="0" customWidth="1"/>
    <col min="4" max="4" width="19.7109375" style="0" customWidth="1"/>
    <col min="5" max="5" width="12.00390625" style="0" customWidth="1"/>
    <col min="6" max="6" width="12.421875" style="0" customWidth="1"/>
    <col min="7" max="7" width="10.7109375" style="0" customWidth="1"/>
  </cols>
  <sheetData>
    <row r="1" spans="1:7" ht="23.25">
      <c r="A1" s="51" t="s">
        <v>413</v>
      </c>
      <c r="B1" s="51"/>
      <c r="C1" s="51"/>
      <c r="D1" s="51"/>
      <c r="E1" s="51"/>
      <c r="F1" s="51"/>
      <c r="G1" s="51"/>
    </row>
    <row r="2" spans="1:7" ht="23.25">
      <c r="A2" s="51" t="s">
        <v>414</v>
      </c>
      <c r="B2" s="51"/>
      <c r="C2" s="51"/>
      <c r="D2" s="51"/>
      <c r="E2" s="51"/>
      <c r="F2" s="51"/>
      <c r="G2" s="51"/>
    </row>
    <row r="3" spans="1:7" ht="18.75">
      <c r="A3" s="52"/>
      <c r="B3" s="47"/>
      <c r="C3" s="47"/>
      <c r="D3" s="47"/>
      <c r="E3" s="47"/>
      <c r="F3" s="47"/>
      <c r="G3" s="47"/>
    </row>
    <row r="4" spans="1:7" ht="18.75">
      <c r="A4" s="52" t="s">
        <v>415</v>
      </c>
      <c r="B4" s="47"/>
      <c r="C4" s="53" t="str">
        <f>'Instrumen Verfikasi Semua'!G3</f>
        <v>SUMATERA BARAT</v>
      </c>
      <c r="D4" s="47"/>
      <c r="E4" s="47"/>
      <c r="F4" s="47"/>
      <c r="G4" s="47"/>
    </row>
    <row r="5" spans="1:7" ht="18.75">
      <c r="A5" s="52" t="s">
        <v>416</v>
      </c>
      <c r="B5" s="47"/>
      <c r="C5" s="53" t="str">
        <f>'Instrumen Verfikasi Semua'!G4</f>
        <v>KOTA PADANG</v>
      </c>
      <c r="D5" s="47"/>
      <c r="E5" s="47"/>
      <c r="F5" s="47"/>
      <c r="G5" s="47"/>
    </row>
    <row r="7" spans="1:7" s="55" customFormat="1" ht="30" customHeight="1">
      <c r="A7" s="54" t="s">
        <v>8</v>
      </c>
      <c r="B7" s="54" t="s">
        <v>417</v>
      </c>
      <c r="C7" s="54" t="s">
        <v>418</v>
      </c>
      <c r="D7" s="54" t="s">
        <v>419</v>
      </c>
      <c r="E7" s="54" t="s">
        <v>420</v>
      </c>
      <c r="F7" s="54"/>
      <c r="G7" s="54"/>
    </row>
    <row r="8" spans="1:7" ht="15">
      <c r="A8" s="54"/>
      <c r="B8" s="54"/>
      <c r="C8" s="54"/>
      <c r="D8" s="54"/>
      <c r="E8" s="56" t="s">
        <v>421</v>
      </c>
      <c r="F8" s="56" t="s">
        <v>421</v>
      </c>
      <c r="G8" s="56" t="s">
        <v>421</v>
      </c>
    </row>
    <row r="9" spans="1:7" s="59" customFormat="1" ht="20.25" customHeight="1">
      <c r="A9" s="57">
        <v>1</v>
      </c>
      <c r="B9" s="58" t="str">
        <f>'Instrumen Verfikasi Semua'!D11</f>
        <v>SMK SEMEN PADANG</v>
      </c>
      <c r="C9" s="56"/>
      <c r="D9" s="56"/>
      <c r="E9" s="56"/>
      <c r="F9" s="56"/>
      <c r="G9" s="56"/>
    </row>
    <row r="10" spans="1:7" s="59" customFormat="1" ht="20.25" customHeight="1">
      <c r="A10" s="57">
        <f>A9+1</f>
        <v>2</v>
      </c>
      <c r="B10" s="58" t="str">
        <f>'Instrumen Verfikasi Semua'!D12</f>
        <v>SMK NEGERI 7 PADANG</v>
      </c>
      <c r="C10" s="56"/>
      <c r="D10" s="56"/>
      <c r="E10" s="56"/>
      <c r="F10" s="56"/>
      <c r="G10" s="56"/>
    </row>
    <row r="11" spans="1:7" s="59" customFormat="1" ht="20.25" customHeight="1">
      <c r="A11" s="57">
        <f>A10+1</f>
        <v>3</v>
      </c>
      <c r="B11" s="58" t="str">
        <f>'Instrumen Verfikasi Semua'!D13</f>
        <v>SMK NEGERI 8 PADANG</v>
      </c>
      <c r="C11" s="56"/>
      <c r="D11" s="56"/>
      <c r="E11" s="56"/>
      <c r="F11" s="56"/>
      <c r="G11" s="56"/>
    </row>
    <row r="12" spans="1:7" s="59" customFormat="1" ht="20.25" customHeight="1">
      <c r="A12" s="57">
        <f aca="true" t="shared" si="0" ref="A12:A47">A11+1</f>
        <v>4</v>
      </c>
      <c r="B12" s="58" t="str">
        <f>'Instrumen Verfikasi Semua'!D14</f>
        <v>SMK NEGERI 4 PADANG</v>
      </c>
      <c r="C12" s="56"/>
      <c r="D12" s="56"/>
      <c r="E12" s="56"/>
      <c r="F12" s="56"/>
      <c r="G12" s="56"/>
    </row>
    <row r="13" spans="1:7" s="59" customFormat="1" ht="20.25" customHeight="1">
      <c r="A13" s="57">
        <f t="shared" si="0"/>
        <v>5</v>
      </c>
      <c r="B13" s="58" t="str">
        <f>'Instrumen Verfikasi Semua'!D15</f>
        <v>SMK MEDIA UTAMA PADANG</v>
      </c>
      <c r="C13" s="56"/>
      <c r="D13" s="56"/>
      <c r="E13" s="56"/>
      <c r="F13" s="56"/>
      <c r="G13" s="56"/>
    </row>
    <row r="14" spans="1:7" s="59" customFormat="1" ht="20.25" customHeight="1">
      <c r="A14" s="57">
        <f t="shared" si="0"/>
        <v>6</v>
      </c>
      <c r="B14" s="58" t="str">
        <f>'Instrumen Verfikasi Semua'!D16</f>
        <v>SMK CITRA UTAMA PADANG</v>
      </c>
      <c r="C14" s="56"/>
      <c r="D14" s="56"/>
      <c r="E14" s="56"/>
      <c r="F14" s="56"/>
      <c r="G14" s="56"/>
    </row>
    <row r="15" spans="1:7" s="59" customFormat="1" ht="20.25" customHeight="1">
      <c r="A15" s="57">
        <f t="shared" si="0"/>
        <v>7</v>
      </c>
      <c r="B15" s="58" t="str">
        <f>'Instrumen Verfikasi Semua'!D17</f>
        <v>SMK DEK BUSINESS SCHOOL PADANG</v>
      </c>
      <c r="C15" s="56"/>
      <c r="D15" s="56"/>
      <c r="E15" s="56"/>
      <c r="F15" s="56"/>
      <c r="G15" s="56"/>
    </row>
    <row r="16" spans="1:7" s="59" customFormat="1" ht="20.25" customHeight="1">
      <c r="A16" s="57">
        <f t="shared" si="0"/>
        <v>8</v>
      </c>
      <c r="B16" s="58" t="str">
        <f>'Instrumen Verfikasi Semua'!D18</f>
        <v>SMK DHUAFA NUSANTARA PADANG</v>
      </c>
      <c r="C16" s="56"/>
      <c r="D16" s="56"/>
      <c r="E16" s="56"/>
      <c r="F16" s="56"/>
      <c r="G16" s="56"/>
    </row>
    <row r="17" spans="1:7" s="59" customFormat="1" ht="20.25" customHeight="1">
      <c r="A17" s="57">
        <f t="shared" si="0"/>
        <v>9</v>
      </c>
      <c r="B17" s="58" t="str">
        <f>'Instrumen Verfikasi Semua'!D19</f>
        <v>SMK PERBANKAN PADANG</v>
      </c>
      <c r="C17" s="56"/>
      <c r="D17" s="56"/>
      <c r="E17" s="56"/>
      <c r="F17" s="56"/>
      <c r="G17" s="56"/>
    </row>
    <row r="18" spans="1:7" s="59" customFormat="1" ht="20.25" customHeight="1">
      <c r="A18" s="57">
        <f t="shared" si="0"/>
        <v>10</v>
      </c>
      <c r="B18" s="58" t="str">
        <f>'Instrumen Verfikasi Semua'!D20</f>
        <v>SMK TRI ABDI PEMBANGUNAN PADANG</v>
      </c>
      <c r="C18" s="56"/>
      <c r="D18" s="56"/>
      <c r="E18" s="56"/>
      <c r="F18" s="56"/>
      <c r="G18" s="56"/>
    </row>
    <row r="19" spans="1:7" s="59" customFormat="1" ht="20.25" customHeight="1">
      <c r="A19" s="57">
        <f t="shared" si="0"/>
        <v>11</v>
      </c>
      <c r="B19" s="58" t="str">
        <f>'Instrumen Verfikasi Semua'!D21</f>
        <v>SMK NEGERI 6 PADANG</v>
      </c>
      <c r="C19" s="56"/>
      <c r="D19" s="56"/>
      <c r="E19" s="56"/>
      <c r="F19" s="56"/>
      <c r="G19" s="56"/>
    </row>
    <row r="20" spans="1:7" s="59" customFormat="1" ht="20.25" customHeight="1">
      <c r="A20" s="57">
        <f t="shared" si="0"/>
        <v>12</v>
      </c>
      <c r="B20" s="58" t="str">
        <f>'Instrumen Verfikasi Semua'!D22</f>
        <v>SMK PGRI PADANG</v>
      </c>
      <c r="C20" s="56"/>
      <c r="D20" s="56"/>
      <c r="E20" s="56"/>
      <c r="F20" s="56"/>
      <c r="G20" s="56"/>
    </row>
    <row r="21" spans="1:7" s="59" customFormat="1" ht="20.25" customHeight="1">
      <c r="A21" s="57">
        <f t="shared" si="0"/>
        <v>13</v>
      </c>
      <c r="B21" s="58" t="str">
        <f>'Instrumen Verfikasi Semua'!D23</f>
        <v>SMK KARTIKA I.2 PADANG</v>
      </c>
      <c r="C21" s="56"/>
      <c r="D21" s="56"/>
      <c r="E21" s="56"/>
      <c r="F21" s="56"/>
      <c r="G21" s="56"/>
    </row>
    <row r="22" spans="1:7" s="59" customFormat="1" ht="20.25" customHeight="1">
      <c r="A22" s="57">
        <f t="shared" si="0"/>
        <v>14</v>
      </c>
      <c r="B22" s="58" t="str">
        <f>'Instrumen Verfikasi Semua'!D24</f>
        <v>SMK TD KOSGORO 1 PADANG</v>
      </c>
      <c r="C22" s="56"/>
      <c r="D22" s="56"/>
      <c r="E22" s="56"/>
      <c r="F22" s="56"/>
      <c r="G22" s="56"/>
    </row>
    <row r="23" spans="1:7" s="59" customFormat="1" ht="20.25" customHeight="1">
      <c r="A23" s="57">
        <f t="shared" si="0"/>
        <v>15</v>
      </c>
      <c r="B23" s="58" t="str">
        <f>'Instrumen Verfikasi Semua'!D25</f>
        <v>SMK KARTIKA I.1 PADANG</v>
      </c>
      <c r="C23" s="56"/>
      <c r="D23" s="56"/>
      <c r="E23" s="56"/>
      <c r="F23" s="56"/>
      <c r="G23" s="56"/>
    </row>
    <row r="24" spans="1:7" s="59" customFormat="1" ht="20.25" customHeight="1">
      <c r="A24" s="57">
        <f t="shared" si="0"/>
        <v>16</v>
      </c>
      <c r="B24" s="58" t="str">
        <f>'Instrumen Verfikasi Semua'!D26</f>
        <v>SMK MUHAMMADIYAH 1 PADANG</v>
      </c>
      <c r="C24" s="56"/>
      <c r="D24" s="56"/>
      <c r="E24" s="56"/>
      <c r="F24" s="56"/>
      <c r="G24" s="56"/>
    </row>
    <row r="25" spans="1:7" s="59" customFormat="1" ht="20.25" customHeight="1">
      <c r="A25" s="57">
        <f t="shared" si="0"/>
        <v>17</v>
      </c>
      <c r="B25" s="58" t="str">
        <f>'Instrumen Verfikasi Semua'!D27</f>
        <v>SMK TD KOSGORO 2 PADANG</v>
      </c>
      <c r="C25" s="56"/>
      <c r="D25" s="56"/>
      <c r="E25" s="56"/>
      <c r="F25" s="56"/>
      <c r="G25" s="56"/>
    </row>
    <row r="26" spans="1:7" s="59" customFormat="1" ht="20.25" customHeight="1">
      <c r="A26" s="57">
        <f t="shared" si="0"/>
        <v>18</v>
      </c>
      <c r="B26" s="58" t="str">
        <f>'Instrumen Verfikasi Semua'!D28</f>
        <v>SMK NEGERI 2 PADANG</v>
      </c>
      <c r="C26" s="56"/>
      <c r="D26" s="56"/>
      <c r="E26" s="56"/>
      <c r="F26" s="56"/>
      <c r="G26" s="56"/>
    </row>
    <row r="27" spans="1:7" s="59" customFormat="1" ht="20.25" customHeight="1">
      <c r="A27" s="57">
        <f t="shared" si="0"/>
        <v>19</v>
      </c>
      <c r="B27" s="58" t="str">
        <f>'Instrumen Verfikasi Semua'!D29</f>
        <v>SMK PELAYARAN PADANG</v>
      </c>
      <c r="C27" s="56"/>
      <c r="D27" s="56"/>
      <c r="E27" s="56"/>
      <c r="F27" s="56"/>
      <c r="G27" s="56"/>
    </row>
    <row r="28" spans="1:7" s="59" customFormat="1" ht="20.25" customHeight="1">
      <c r="A28" s="57">
        <f t="shared" si="0"/>
        <v>20</v>
      </c>
      <c r="B28" s="58" t="str">
        <f>'Instrumen Verfikasi Semua'!D30</f>
        <v>SMK NUSATAMA PADANG</v>
      </c>
      <c r="C28" s="56"/>
      <c r="D28" s="56"/>
      <c r="E28" s="56"/>
      <c r="F28" s="56"/>
      <c r="G28" s="56"/>
    </row>
    <row r="29" spans="1:7" s="59" customFormat="1" ht="20.25" customHeight="1">
      <c r="A29" s="57">
        <f t="shared" si="0"/>
        <v>21</v>
      </c>
      <c r="B29" s="58" t="str">
        <f>'Instrumen Verfikasi Semua'!D31</f>
        <v>SMK TARUNA 1 PADANG</v>
      </c>
      <c r="C29" s="56"/>
      <c r="D29" s="56"/>
      <c r="E29" s="56"/>
      <c r="F29" s="56"/>
      <c r="G29" s="56"/>
    </row>
    <row r="30" spans="1:7" s="59" customFormat="1" ht="20.25" customHeight="1">
      <c r="A30" s="57">
        <f t="shared" si="0"/>
        <v>22</v>
      </c>
      <c r="B30" s="58" t="str">
        <f>'Instrumen Verfikasi Semua'!D32</f>
        <v>SMK NEGERI 9 PADANG</v>
      </c>
      <c r="C30" s="56"/>
      <c r="D30" s="56"/>
      <c r="E30" s="56"/>
      <c r="F30" s="56"/>
      <c r="G30" s="56"/>
    </row>
    <row r="31" spans="1:7" s="59" customFormat="1" ht="20.25" customHeight="1">
      <c r="A31" s="57">
        <f t="shared" si="0"/>
        <v>23</v>
      </c>
      <c r="B31" s="58" t="str">
        <f>'Instrumen Verfikasi Semua'!D33</f>
        <v>SMK NEGERI 3 PADANG</v>
      </c>
      <c r="C31" s="56"/>
      <c r="D31" s="56"/>
      <c r="E31" s="56"/>
      <c r="F31" s="56"/>
      <c r="G31" s="56"/>
    </row>
    <row r="32" spans="1:7" s="59" customFormat="1" ht="20.25" customHeight="1">
      <c r="A32" s="57">
        <f t="shared" si="0"/>
        <v>24</v>
      </c>
      <c r="B32" s="58" t="str">
        <f>'Instrumen Verfikasi Semua'!D34</f>
        <v>SMK TARUNA 2 PADANG</v>
      </c>
      <c r="C32" s="56"/>
      <c r="D32" s="56"/>
      <c r="E32" s="56"/>
      <c r="F32" s="56"/>
      <c r="G32" s="56"/>
    </row>
    <row r="33" spans="1:7" ht="20.25" customHeight="1">
      <c r="A33" s="57">
        <f t="shared" si="0"/>
        <v>25</v>
      </c>
      <c r="B33" s="58" t="str">
        <f>'Instrumen Verfikasi Semua'!D35</f>
        <v>SMK NASIONAL PADANG</v>
      </c>
      <c r="C33" s="56"/>
      <c r="D33" s="56"/>
      <c r="E33" s="56"/>
      <c r="F33" s="56"/>
      <c r="G33" s="56"/>
    </row>
    <row r="34" spans="1:7" ht="20.25" customHeight="1">
      <c r="A34" s="57">
        <f t="shared" si="0"/>
        <v>26</v>
      </c>
      <c r="B34" s="58" t="str">
        <f>'Instrumen Verfikasi Semua'!D36</f>
        <v>SMK SMTI PADANG</v>
      </c>
      <c r="C34" s="56"/>
      <c r="D34" s="56"/>
      <c r="E34" s="56"/>
      <c r="F34" s="56"/>
      <c r="G34" s="56"/>
    </row>
    <row r="35" spans="1:7" ht="20.25" customHeight="1">
      <c r="A35" s="57">
        <f t="shared" si="0"/>
        <v>27</v>
      </c>
      <c r="B35" s="58" t="str">
        <f>'Instrumen Verfikasi Semua'!D37</f>
        <v>SMK ADZKIA PADANG</v>
      </c>
      <c r="C35" s="56"/>
      <c r="D35" s="56"/>
      <c r="E35" s="56"/>
      <c r="F35" s="56"/>
      <c r="G35" s="56"/>
    </row>
    <row r="36" spans="1:7" ht="20.25" customHeight="1">
      <c r="A36" s="57">
        <f t="shared" si="0"/>
        <v>28</v>
      </c>
      <c r="B36" s="58" t="str">
        <f>'Instrumen Verfikasi Semua'!D38</f>
        <v>SMK ELEKTRO PRATAMA PADANG</v>
      </c>
      <c r="C36" s="56"/>
      <c r="D36" s="56"/>
      <c r="E36" s="56"/>
      <c r="F36" s="56"/>
      <c r="G36" s="56"/>
    </row>
    <row r="37" spans="1:7" ht="20.25" customHeight="1">
      <c r="A37" s="57">
        <f t="shared" si="0"/>
        <v>29</v>
      </c>
      <c r="B37" s="58" t="str">
        <f>'Instrumen Verfikasi Semua'!D39</f>
        <v>SMK TEKNOLOGI PLUS PADANG</v>
      </c>
      <c r="C37" s="56"/>
      <c r="D37" s="56"/>
      <c r="E37" s="56"/>
      <c r="F37" s="56"/>
      <c r="G37" s="56"/>
    </row>
    <row r="38" spans="1:7" ht="20.25" customHeight="1">
      <c r="A38" s="57">
        <f t="shared" si="0"/>
        <v>30</v>
      </c>
      <c r="B38" s="58" t="str">
        <f>'Instrumen Verfikasi Semua'!D40</f>
        <v>SMK TAMAN SISWA PADANG</v>
      </c>
      <c r="C38" s="56"/>
      <c r="D38" s="56"/>
      <c r="E38" s="56"/>
      <c r="F38" s="56"/>
      <c r="G38" s="56"/>
    </row>
    <row r="39" spans="1:7" ht="20.25" customHeight="1">
      <c r="A39" s="57">
        <f t="shared" si="0"/>
        <v>31</v>
      </c>
      <c r="B39" s="58" t="str">
        <f>'Instrumen Verfikasi Semua'!D41</f>
        <v>SMK NEGERI 5 PADANG</v>
      </c>
      <c r="C39" s="56"/>
      <c r="D39" s="56"/>
      <c r="E39" s="56"/>
      <c r="F39" s="56"/>
      <c r="G39" s="56"/>
    </row>
    <row r="40" spans="1:7" ht="20.25" customHeight="1">
      <c r="A40" s="57">
        <f t="shared" si="0"/>
        <v>32</v>
      </c>
      <c r="B40" s="58" t="str">
        <f>'Instrumen Verfikasi Semua'!D42</f>
        <v>SMK NEGERI 1 PADANG</v>
      </c>
      <c r="C40" s="56"/>
      <c r="D40" s="56"/>
      <c r="E40" s="56"/>
      <c r="F40" s="56"/>
      <c r="G40" s="56"/>
    </row>
    <row r="41" spans="1:7" ht="20.25" customHeight="1">
      <c r="A41" s="57">
        <f t="shared" si="0"/>
        <v>33</v>
      </c>
      <c r="B41" s="58" t="str">
        <f>'Instrumen Verfikasi Semua'!D43</f>
        <v>SMK PROFESIONAL PADANG</v>
      </c>
      <c r="C41" s="56"/>
      <c r="D41" s="56"/>
      <c r="E41" s="56"/>
      <c r="F41" s="56"/>
      <c r="G41" s="56"/>
    </row>
    <row r="42" spans="1:7" ht="20.25" customHeight="1">
      <c r="A42" s="57">
        <f t="shared" si="0"/>
        <v>34</v>
      </c>
      <c r="B42" s="58" t="str">
        <f>'Instrumen Verfikasi Semua'!D44</f>
        <v>SMK NEGERI 1 SUMATERA BARAT</v>
      </c>
      <c r="C42" s="56"/>
      <c r="D42" s="56"/>
      <c r="E42" s="56"/>
      <c r="F42" s="56"/>
      <c r="G42" s="56"/>
    </row>
    <row r="43" spans="1:7" ht="20.25" customHeight="1">
      <c r="A43" s="57">
        <f t="shared" si="0"/>
        <v>35</v>
      </c>
      <c r="B43" s="58" t="str">
        <f>'Instrumen Verfikasi Semua'!D45</f>
        <v>SMK ANALIS KIMIA PADANG</v>
      </c>
      <c r="C43" s="56"/>
      <c r="D43" s="56"/>
      <c r="E43" s="56"/>
      <c r="F43" s="56"/>
      <c r="G43" s="56"/>
    </row>
    <row r="44" spans="1:7" ht="20.25" customHeight="1">
      <c r="A44" s="57">
        <f t="shared" si="0"/>
        <v>36</v>
      </c>
      <c r="B44" s="58" t="str">
        <f>'Instrumen Verfikasi Semua'!D46</f>
        <v>SMK NEGERI 10 PADANG</v>
      </c>
      <c r="C44" s="56"/>
      <c r="D44" s="56"/>
      <c r="E44" s="56"/>
      <c r="F44" s="56"/>
      <c r="G44" s="56"/>
    </row>
    <row r="45" spans="1:7" ht="20.25" customHeight="1">
      <c r="A45" s="57">
        <f t="shared" si="0"/>
        <v>37</v>
      </c>
      <c r="B45" s="58" t="str">
        <f>'Instrumen Verfikasi Semua'!D47</f>
        <v>SMK PENERBANGAN ANGKASA NASIONAL</v>
      </c>
      <c r="C45" s="56"/>
      <c r="D45" s="56"/>
      <c r="E45" s="56"/>
      <c r="F45" s="56"/>
      <c r="G45" s="56"/>
    </row>
    <row r="46" spans="1:7" ht="20.25" customHeight="1">
      <c r="A46" s="57">
        <f t="shared" si="0"/>
        <v>38</v>
      </c>
      <c r="B46" s="58" t="str">
        <f>'Instrumen Verfikasi Semua'!D48</f>
        <v>SMK  PERTANIAN PEMBANGUNAN( SMK-SPP) NEGERI PA</v>
      </c>
      <c r="C46" s="56"/>
      <c r="D46" s="56"/>
      <c r="E46" s="56"/>
      <c r="F46" s="56"/>
      <c r="G46" s="56"/>
    </row>
    <row r="47" spans="1:7" ht="20.25" customHeight="1">
      <c r="A47" s="57">
        <f t="shared" si="0"/>
        <v>39</v>
      </c>
      <c r="B47" s="58" t="str">
        <f>'Instrumen Verfikasi Semua'!D49</f>
        <v>SMK LABOR PADANG</v>
      </c>
      <c r="C47" s="56"/>
      <c r="D47" s="56"/>
      <c r="E47" s="56"/>
      <c r="F47" s="56"/>
      <c r="G47" s="56"/>
    </row>
    <row r="48" spans="1:7" ht="20.25" customHeight="1">
      <c r="A48" s="57"/>
      <c r="B48" s="58"/>
      <c r="C48" s="56"/>
      <c r="D48" s="56"/>
      <c r="E48" s="56"/>
      <c r="F48" s="56"/>
      <c r="G48" s="56"/>
    </row>
  </sheetData>
  <sheetProtection selectLockedCells="1" selectUnlockedCells="1"/>
  <mergeCells count="7">
    <mergeCell ref="A1:G1"/>
    <mergeCell ref="A2:G2"/>
    <mergeCell ref="A7:A8"/>
    <mergeCell ref="B7:B8"/>
    <mergeCell ref="C7:C8"/>
    <mergeCell ref="D7:D8"/>
    <mergeCell ref="E7:G7"/>
  </mergeCells>
  <printOptions/>
  <pageMargins left="1.8" right="0.1701388888888889" top="0.4201388888888889" bottom="0.4597222222222222" header="0.5118055555555555" footer="0.5118055555555555"/>
  <pageSetup horizontalDpi="300" verticalDpi="300" orientation="landscape" paperSize="5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Kesiswaan </cp:lastModifiedBy>
  <cp:lastPrinted>2014-07-24T12:14:22Z</cp:lastPrinted>
  <dcterms:created xsi:type="dcterms:W3CDTF">2014-06-30T09:15:44Z</dcterms:created>
  <dcterms:modified xsi:type="dcterms:W3CDTF">2014-10-21T09:58:58Z</dcterms:modified>
  <cp:category/>
  <cp:version/>
  <cp:contentType/>
  <cp:contentStatus/>
  <cp:revision>1</cp:revision>
</cp:coreProperties>
</file>